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brennan\OneDrive - Primark\Documents\College\Classes\Class 2\"/>
    </mc:Choice>
  </mc:AlternateContent>
  <xr:revisionPtr revIDLastSave="204" documentId="8_{3ACC682C-E347-49AD-9B32-287C331CFFC8}" xr6:coauthVersionLast="45" xr6:coauthVersionMax="45" xr10:uidLastSave="{29CDC4F5-E093-4C05-8F3F-E658B297A0CC}"/>
  <bookViews>
    <workbookView xWindow="-120" yWindow="-120" windowWidth="29040" windowHeight="15840" xr2:uid="{D8339F2C-BD51-4814-AF4E-E7F2D0192267}"/>
  </bookViews>
  <sheets>
    <sheet name="Sheet1 (2)" sheetId="3" r:id="rId1"/>
    <sheet name="Sheet1" sheetId="1" r:id="rId2"/>
    <sheet name="Sheet2" sheetId="2" r:id="rId3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Z40" i="3" l="1"/>
  <c r="Z37" i="3"/>
  <c r="Y34" i="3"/>
  <c r="Y28" i="3"/>
  <c r="Y26" i="3"/>
  <c r="Y27" i="3"/>
  <c r="Z23" i="3"/>
  <c r="X13" i="3"/>
  <c r="X12" i="3"/>
  <c r="Y7" i="3"/>
  <c r="Y5" i="3"/>
  <c r="E35" i="3"/>
  <c r="Y9" i="3"/>
  <c r="Y14" i="3"/>
  <c r="Y16" i="3"/>
  <c r="Y35" i="3"/>
  <c r="Z35" i="3"/>
  <c r="Z42" i="3"/>
  <c r="Z28" i="3"/>
  <c r="Z30" i="3"/>
  <c r="Q12" i="3"/>
  <c r="Q11" i="3"/>
  <c r="Q9" i="3"/>
  <c r="Q6" i="3"/>
  <c r="Y9" i="1"/>
  <c r="Y14" i="1"/>
  <c r="Y16" i="1"/>
  <c r="Y35" i="1"/>
  <c r="Z35" i="1"/>
  <c r="Z42" i="1"/>
  <c r="Z28" i="1"/>
  <c r="Z30" i="1"/>
  <c r="Q12" i="1"/>
  <c r="Q11" i="1"/>
  <c r="Q9" i="1"/>
  <c r="Q6" i="1"/>
</calcChain>
</file>

<file path=xl/sharedStrings.xml><?xml version="1.0" encoding="utf-8"?>
<sst xmlns="http://schemas.openxmlformats.org/spreadsheetml/2006/main" count="501" uniqueCount="159">
  <si>
    <r>
      <t xml:space="preserve">                               </t>
    </r>
    <r>
      <rPr>
        <sz val="12"/>
        <color theme="1"/>
        <rFont val="Arial Narrow"/>
        <family val="2"/>
      </rPr>
      <t>ii.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Arial Narrow"/>
        <family val="2"/>
      </rPr>
      <t>25</t>
    </r>
    <r>
      <rPr>
        <vertAlign val="superscript"/>
        <sz val="12"/>
        <color theme="1"/>
        <rFont val="Arial Narrow"/>
        <family val="2"/>
      </rPr>
      <t>th</t>
    </r>
    <r>
      <rPr>
        <sz val="12"/>
        <color theme="1"/>
        <rFont val="Arial Narrow"/>
        <family val="2"/>
      </rPr>
      <t xml:space="preserve"> January:  Purchases €25,000 trading stock as a cash transaction. </t>
    </r>
  </si>
  <si>
    <r>
      <t xml:space="preserve">                              </t>
    </r>
    <r>
      <rPr>
        <sz val="12"/>
        <color theme="1"/>
        <rFont val="Arial Narrow"/>
        <family val="2"/>
      </rPr>
      <t>iii.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Arial Narrow"/>
        <family val="2"/>
      </rPr>
      <t>6</t>
    </r>
    <r>
      <rPr>
        <vertAlign val="superscript"/>
        <sz val="12"/>
        <color theme="1"/>
        <rFont val="Arial Narrow"/>
        <family val="2"/>
      </rPr>
      <t>th</t>
    </r>
    <r>
      <rPr>
        <sz val="12"/>
        <color theme="1"/>
        <rFont val="Arial Narrow"/>
        <family val="2"/>
      </rPr>
      <t xml:space="preserve"> July: After a long delay waiting for their stock to be delivered they commenced selling. Sells goods which cost €12,000 for €18,000. The customer paid with cash. </t>
    </r>
  </si>
  <si>
    <r>
      <t xml:space="preserve">                              </t>
    </r>
    <r>
      <rPr>
        <sz val="12"/>
        <color theme="1"/>
        <rFont val="Arial Narrow"/>
        <family val="2"/>
      </rPr>
      <t>iv.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Arial Narrow"/>
        <family val="2"/>
      </rPr>
      <t>8</t>
    </r>
    <r>
      <rPr>
        <vertAlign val="superscript"/>
        <sz val="12"/>
        <color theme="1"/>
        <rFont val="Arial Narrow"/>
        <family val="2"/>
      </rPr>
      <t>th</t>
    </r>
    <r>
      <rPr>
        <sz val="12"/>
        <color theme="1"/>
        <rFont val="Arial Narrow"/>
        <family val="2"/>
      </rPr>
      <t xml:space="preserve"> August: Purchases €25,000 trading stock as a cash transaction.</t>
    </r>
  </si>
  <si>
    <r>
      <t xml:space="preserve">                               </t>
    </r>
    <r>
      <rPr>
        <sz val="12"/>
        <color theme="1"/>
        <rFont val="Arial Narrow"/>
        <family val="2"/>
      </rPr>
      <t>v.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Arial Narrow"/>
        <family val="2"/>
      </rPr>
      <t>25</t>
    </r>
    <r>
      <rPr>
        <vertAlign val="superscript"/>
        <sz val="12"/>
        <color theme="1"/>
        <rFont val="Arial Narrow"/>
        <family val="2"/>
      </rPr>
      <t>th</t>
    </r>
    <r>
      <rPr>
        <sz val="12"/>
        <color theme="1"/>
        <rFont val="Arial Narrow"/>
        <family val="2"/>
      </rPr>
      <t xml:space="preserve"> October: Paid their annual rent bill for 2018 in cash for €3,500.</t>
    </r>
  </si>
  <si>
    <r>
      <t xml:space="preserve">                              </t>
    </r>
    <r>
      <rPr>
        <sz val="12"/>
        <color theme="1"/>
        <rFont val="Arial Narrow"/>
        <family val="2"/>
      </rPr>
      <t>vi.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Arial Narrow"/>
        <family val="2"/>
      </rPr>
      <t>8</t>
    </r>
    <r>
      <rPr>
        <vertAlign val="superscript"/>
        <sz val="12"/>
        <color theme="1"/>
        <rFont val="Arial Narrow"/>
        <family val="2"/>
      </rPr>
      <t>th</t>
    </r>
    <r>
      <rPr>
        <sz val="12"/>
        <color theme="1"/>
        <rFont val="Arial Narrow"/>
        <family val="2"/>
      </rPr>
      <t xml:space="preserve"> November: Sells goods which cost €7,000 for €13,000 on credit – these remained unpaid on the 31</t>
    </r>
    <r>
      <rPr>
        <vertAlign val="superscript"/>
        <sz val="12"/>
        <color theme="1"/>
        <rFont val="Arial Narrow"/>
        <family val="2"/>
      </rPr>
      <t>st</t>
    </r>
    <r>
      <rPr>
        <sz val="12"/>
        <color theme="1"/>
        <rFont val="Arial Narrow"/>
        <family val="2"/>
      </rPr>
      <t xml:space="preserve"> December 2018. </t>
    </r>
  </si>
  <si>
    <r>
      <t xml:space="preserve">                            </t>
    </r>
    <r>
      <rPr>
        <sz val="12"/>
        <color theme="1"/>
        <rFont val="Arial Narrow"/>
        <family val="2"/>
      </rPr>
      <t>vii.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Arial Narrow"/>
        <family val="2"/>
      </rPr>
      <t>31</t>
    </r>
    <r>
      <rPr>
        <vertAlign val="superscript"/>
        <sz val="12"/>
        <color theme="1"/>
        <rFont val="Arial Narrow"/>
        <family val="2"/>
      </rPr>
      <t>st</t>
    </r>
    <r>
      <rPr>
        <sz val="12"/>
        <color theme="1"/>
        <rFont val="Arial Narrow"/>
        <family val="2"/>
      </rPr>
      <t xml:space="preserve"> December: Mr Meagher decides to take out an interest free loan of €35,000 – this will be paid back over five years. </t>
    </r>
  </si>
  <si>
    <r>
      <t xml:space="preserve">                           </t>
    </r>
    <r>
      <rPr>
        <sz val="12"/>
        <color theme="1"/>
        <rFont val="Arial Narrow"/>
        <family val="2"/>
      </rPr>
      <t>viii.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Arial Narrow"/>
        <family val="2"/>
      </rPr>
      <t>31</t>
    </r>
    <r>
      <rPr>
        <vertAlign val="superscript"/>
        <sz val="12"/>
        <color theme="1"/>
        <rFont val="Arial Narrow"/>
        <family val="2"/>
      </rPr>
      <t>st</t>
    </r>
    <r>
      <rPr>
        <sz val="12"/>
        <color theme="1"/>
        <rFont val="Arial Narrow"/>
        <family val="2"/>
      </rPr>
      <t xml:space="preserve"> December: Insurance of €3,750 remains unpaid at the end of 2018.</t>
    </r>
  </si>
  <si>
    <r>
      <t>(b)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Arial Narrow"/>
        <family val="2"/>
      </rPr>
      <t xml:space="preserve">Prepare the following: </t>
    </r>
  </si>
  <si>
    <r>
      <t xml:space="preserve">                                 </t>
    </r>
    <r>
      <rPr>
        <sz val="12"/>
        <color theme="1"/>
        <rFont val="Arial Narrow"/>
        <family val="2"/>
      </rPr>
      <t>i.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Arial Narrow"/>
        <family val="2"/>
      </rPr>
      <t>The Statement of Comprehensive Income for the year 31</t>
    </r>
    <r>
      <rPr>
        <vertAlign val="superscript"/>
        <sz val="12"/>
        <color theme="1"/>
        <rFont val="Arial Narrow"/>
        <family val="2"/>
      </rPr>
      <t>st</t>
    </r>
    <r>
      <rPr>
        <sz val="12"/>
        <color theme="1"/>
        <rFont val="Arial Narrow"/>
        <family val="2"/>
      </rPr>
      <t xml:space="preserve"> December 2018 </t>
    </r>
    <r>
      <rPr>
        <b/>
        <sz val="12"/>
        <color theme="1"/>
        <rFont val="Arial Narrow"/>
        <family val="2"/>
      </rPr>
      <t>(12 Marks)</t>
    </r>
  </si>
  <si>
    <r>
      <t xml:space="preserve">                               </t>
    </r>
    <r>
      <rPr>
        <sz val="12"/>
        <color theme="1"/>
        <rFont val="Arial Narrow"/>
        <family val="2"/>
      </rPr>
      <t>ii.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Arial Narrow"/>
        <family val="2"/>
      </rPr>
      <t>The Statement of Financial Position as at 31</t>
    </r>
    <r>
      <rPr>
        <vertAlign val="superscript"/>
        <sz val="12"/>
        <color theme="1"/>
        <rFont val="Arial Narrow"/>
        <family val="2"/>
      </rPr>
      <t>st</t>
    </r>
    <r>
      <rPr>
        <sz val="12"/>
        <color theme="1"/>
        <rFont val="Arial Narrow"/>
        <family val="2"/>
      </rPr>
      <t xml:space="preserve"> December 2018</t>
    </r>
  </si>
  <si>
    <r>
      <t>P Meagher</t>
    </r>
    <r>
      <rPr>
        <sz val="12"/>
        <color theme="1"/>
        <rFont val="Arial Narrow"/>
        <family val="2"/>
      </rPr>
      <t xml:space="preserve"> decided to embark on a new business venture in Slovenia selling medical equipment. He launched his business in January 2018 b</t>
    </r>
    <r>
      <rPr>
        <b/>
        <sz val="12"/>
        <color theme="1"/>
        <rFont val="Arial Narrow"/>
        <family val="2"/>
      </rPr>
      <t>y investing €85,000 savings in the new business bank account.</t>
    </r>
    <r>
      <rPr>
        <sz val="12"/>
        <color theme="1"/>
        <rFont val="Arial Narrow"/>
        <family val="2"/>
      </rPr>
      <t xml:space="preserve"> The following transactions occurred during 2018. </t>
    </r>
  </si>
  <si>
    <r>
      <t xml:space="preserve">                                 </t>
    </r>
    <r>
      <rPr>
        <sz val="12"/>
        <color theme="1"/>
        <rFont val="Arial Narrow"/>
        <family val="2"/>
      </rPr>
      <t>i.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Arial Narrow"/>
        <family val="2"/>
      </rPr>
      <t>1</t>
    </r>
    <r>
      <rPr>
        <vertAlign val="superscript"/>
        <sz val="12"/>
        <color theme="1"/>
        <rFont val="Arial Narrow"/>
        <family val="2"/>
      </rPr>
      <t>st</t>
    </r>
    <r>
      <rPr>
        <sz val="12"/>
        <color theme="1"/>
        <rFont val="Arial Narrow"/>
        <family val="2"/>
      </rPr>
      <t xml:space="preserve"> January: Uses €17,500 of their </t>
    </r>
    <r>
      <rPr>
        <b/>
        <sz val="12"/>
        <color theme="1"/>
        <rFont val="Arial Narrow"/>
        <family val="2"/>
      </rPr>
      <t xml:space="preserve">cash balance </t>
    </r>
    <r>
      <rPr>
        <sz val="12"/>
        <color theme="1"/>
        <rFont val="Arial Narrow"/>
        <family val="2"/>
      </rPr>
      <t xml:space="preserve">to purchase </t>
    </r>
    <r>
      <rPr>
        <b/>
        <sz val="12"/>
        <color theme="1"/>
        <rFont val="Arial Narrow"/>
        <family val="2"/>
      </rPr>
      <t>furniture and fittings</t>
    </r>
    <r>
      <rPr>
        <sz val="12"/>
        <color theme="1"/>
        <rFont val="Arial Narrow"/>
        <family val="2"/>
      </rPr>
      <t xml:space="preserve"> for their new building premises. </t>
    </r>
  </si>
  <si>
    <t>Bank</t>
  </si>
  <si>
    <t>Account</t>
  </si>
  <si>
    <t>Category</t>
  </si>
  <si>
    <t>Asset</t>
  </si>
  <si>
    <t xml:space="preserve">Impact </t>
  </si>
  <si>
    <t xml:space="preserve">Increase </t>
  </si>
  <si>
    <t>Amount</t>
  </si>
  <si>
    <t>Capital</t>
  </si>
  <si>
    <t>Equity</t>
  </si>
  <si>
    <t>Introduction Paragraph</t>
  </si>
  <si>
    <t>i)</t>
  </si>
  <si>
    <t>Decreases</t>
  </si>
  <si>
    <t>Furn &amp; Fits</t>
  </si>
  <si>
    <t xml:space="preserve">Increases </t>
  </si>
  <si>
    <t>ii)</t>
  </si>
  <si>
    <t>Dbt</t>
  </si>
  <si>
    <t>Crd</t>
  </si>
  <si>
    <t>Stock</t>
  </si>
  <si>
    <t xml:space="preserve">Asset </t>
  </si>
  <si>
    <t xml:space="preserve">iii) </t>
  </si>
  <si>
    <t>Two Transactions: 1) The impact on Sales 2) Impact on Cost of Sales</t>
  </si>
  <si>
    <t>Sales</t>
  </si>
  <si>
    <t>Income</t>
  </si>
  <si>
    <t xml:space="preserve">1) </t>
  </si>
  <si>
    <t xml:space="preserve">2) </t>
  </si>
  <si>
    <t>Cost of Sales</t>
  </si>
  <si>
    <t>Expenses</t>
  </si>
  <si>
    <t xml:space="preserve">Decrease </t>
  </si>
  <si>
    <t>Iv)</t>
  </si>
  <si>
    <t>Decrease</t>
  </si>
  <si>
    <t>Increase</t>
  </si>
  <si>
    <t>v)</t>
  </si>
  <si>
    <t xml:space="preserve">Rent </t>
  </si>
  <si>
    <t>Increases</t>
  </si>
  <si>
    <t xml:space="preserve">Bank </t>
  </si>
  <si>
    <t xml:space="preserve">Vi) </t>
  </si>
  <si>
    <t>Sale</t>
  </si>
  <si>
    <t>Trade Recieveable</t>
  </si>
  <si>
    <t>Assets</t>
  </si>
  <si>
    <t>vii)</t>
  </si>
  <si>
    <t>Non Current Liabitilty</t>
  </si>
  <si>
    <t>Liability</t>
  </si>
  <si>
    <t>viii)</t>
  </si>
  <si>
    <t>Payable</t>
  </si>
  <si>
    <t xml:space="preserve">Insurance </t>
  </si>
  <si>
    <t>Insurance</t>
  </si>
  <si>
    <t>Balance Sheet</t>
  </si>
  <si>
    <t>Income Statement</t>
  </si>
  <si>
    <t xml:space="preserve">Non Current </t>
  </si>
  <si>
    <t>Rent</t>
  </si>
  <si>
    <t>Trade Rec</t>
  </si>
  <si>
    <t>All Other Expenses</t>
  </si>
  <si>
    <t>Profit</t>
  </si>
  <si>
    <t>Non Current Assets</t>
  </si>
  <si>
    <t xml:space="preserve">Current Assets </t>
  </si>
  <si>
    <t>Non Current Liabitlies</t>
  </si>
  <si>
    <t xml:space="preserve">Current Liabitlies </t>
  </si>
  <si>
    <t>Statement of Comprehensive Income for P Meagher for the year end 31/12/2018</t>
  </si>
  <si>
    <t xml:space="preserve">Sales </t>
  </si>
  <si>
    <t>Gross Profit</t>
  </si>
  <si>
    <t>Operating Expenses</t>
  </si>
  <si>
    <t>Operating Profit</t>
  </si>
  <si>
    <t>Statement of Financial Position for P Meagher as at 31/12/2018</t>
  </si>
  <si>
    <t>Balance Sheet - Non Current Asset</t>
  </si>
  <si>
    <t>Furniture &amp; Fittings</t>
  </si>
  <si>
    <t>Current Assets</t>
  </si>
  <si>
    <t>Balance Sheet - Current Asset</t>
  </si>
  <si>
    <t>Inventory/Stock</t>
  </si>
  <si>
    <t>Total Assets</t>
  </si>
  <si>
    <t>Equity &amp; Liabitlies</t>
  </si>
  <si>
    <t>Retained Earnings</t>
  </si>
  <si>
    <t>Balance Sheet - OUR CURRENT YEAR PROFIT</t>
  </si>
  <si>
    <t>Non-Current Liabities</t>
  </si>
  <si>
    <t>Balance Sheet - non current liabitilies</t>
  </si>
  <si>
    <t>Balance Sheet - Current Liabities</t>
  </si>
  <si>
    <t>Current Liabilities</t>
  </si>
  <si>
    <t>Payables</t>
  </si>
  <si>
    <t>Total Equity &amp; Liabilities</t>
  </si>
  <si>
    <t>Capital/Equity</t>
  </si>
  <si>
    <t>Current Asset</t>
  </si>
  <si>
    <t>Increased</t>
  </si>
  <si>
    <t>Cash Impact: 1) Bank will be impacted 2) Bank is a Current Asset</t>
  </si>
  <si>
    <t xml:space="preserve">Cash coming IN will increase our bank balance </t>
  </si>
  <si>
    <t xml:space="preserve">Cash going OUT will decrease our bank balance </t>
  </si>
  <si>
    <t>Cash Transactions:</t>
  </si>
  <si>
    <t xml:space="preserve">Increased </t>
  </si>
  <si>
    <t>If we issue capital/equity, it increases the amount we have in issue - therefore an INCREASE</t>
  </si>
  <si>
    <t>Anytime somebody invests in a company they get Equity/Capital in return.</t>
  </si>
  <si>
    <t>Is there a cash impact or credit impact?</t>
  </si>
  <si>
    <t>Non Current Asset</t>
  </si>
  <si>
    <t>Non-Current Assets</t>
  </si>
  <si>
    <t>An asset we expect to benefit from in the future for more than 12 months</t>
  </si>
  <si>
    <t xml:space="preserve">Examples: </t>
  </si>
  <si>
    <t xml:space="preserve">Motor Vehicle </t>
  </si>
  <si>
    <t>Building Premises</t>
  </si>
  <si>
    <t>Computer Equipment</t>
  </si>
  <si>
    <t>Land</t>
  </si>
  <si>
    <t>Anytime we SELL stock it will DECREASE our stock balance (because we have now sold it)</t>
  </si>
  <si>
    <t>Qs to ask: Are we PURCHASING/BUYING stock or are we SELLING it?</t>
  </si>
  <si>
    <t>Anytime we PURCHASE/BUY stock it will INCREASE our stock balance</t>
  </si>
  <si>
    <t>Revenue</t>
  </si>
  <si>
    <t>Revenue is INCOME on our INCOME STATEMENT</t>
  </si>
  <si>
    <t>Anytime we have a sale it will impact our REVENUE -- it will INCREASE our Revenue</t>
  </si>
  <si>
    <t>Can't get anymore complex than Cells I26</t>
  </si>
  <si>
    <t>If a customer RETURNS good it will impact our REVENUE -- it will DECREASE our Revenue</t>
  </si>
  <si>
    <t>Anytime we have a sale we will ALWAYS HAVE A COST OF SALE</t>
  </si>
  <si>
    <t>Always will be 4 accounts impacted</t>
  </si>
  <si>
    <t>cost of sale will reflect the COST price of the goods we have sold</t>
  </si>
  <si>
    <t>ALWAYS THE COST PRICE OF THE STOCK</t>
  </si>
  <si>
    <t>Is there a cash or credit impact?</t>
  </si>
  <si>
    <t xml:space="preserve">Are we making the sale or is a customer returning the goods? </t>
  </si>
  <si>
    <t>Sales will be done at the selling price</t>
  </si>
  <si>
    <t>We will also have a COST OF SALE IMPACT for ALL SALES transactions</t>
  </si>
  <si>
    <t>Cost of Sales always reflected at COST Price</t>
  </si>
  <si>
    <t>Sales less Cost of Sales = Gross Profit (i.e. the profit we make on the good or services we sell)</t>
  </si>
  <si>
    <t>Expense</t>
  </si>
  <si>
    <t>Does it fall in the period being reported on?</t>
  </si>
  <si>
    <t>Have you CONSUMED/BENEFITTED from the goods or services you are incurring an expense on?</t>
  </si>
  <si>
    <t>If yes - it is an expenses in our Income Statement for our year</t>
  </si>
  <si>
    <t>If no &amp; we have paid - it is a prepayment on our balance sheet</t>
  </si>
  <si>
    <t>If no &amp; we have not paid - do nothing</t>
  </si>
  <si>
    <t>Rent or All Expenses - any day to day running costs of the business</t>
  </si>
  <si>
    <t>On Credit:</t>
  </si>
  <si>
    <t>Applys both to a sale on credit or a purchase on credit which remains unpaid at reporting date (e.g. 31st December 2018)</t>
  </si>
  <si>
    <t>Sales on Credit: Means customers owes COMPANY the money &amp; we have a Trade Recievable or Debtor</t>
  </si>
  <si>
    <t>Sales on Cash</t>
  </si>
  <si>
    <t>X</t>
  </si>
  <si>
    <t>Sales on Credit</t>
  </si>
  <si>
    <t>Trade Recievable</t>
  </si>
  <si>
    <t>Purchases on Credit: Means company owes SUPPLIER the money &amp; we have a Trade Payable or Creditor</t>
  </si>
  <si>
    <t>Purchase on Credit</t>
  </si>
  <si>
    <t>Purchase wth Cash</t>
  </si>
  <si>
    <t>x</t>
  </si>
  <si>
    <t>Trade Payable</t>
  </si>
  <si>
    <t>Current Liability</t>
  </si>
  <si>
    <t>Sales - 4 accounts impacted</t>
  </si>
  <si>
    <t xml:space="preserve">Income </t>
  </si>
  <si>
    <t>Bank Loan</t>
  </si>
  <si>
    <t>We owe money to people - therefore a LIABILITY</t>
  </si>
  <si>
    <t>Current Liabilitiy - Paid &amp; Settled within the next 12 months/ 1 Year</t>
  </si>
  <si>
    <t>Non-Current Liabilitiy - Paid &amp; Settled within over more than 1 year (e.g. 30 Year Mortgage)</t>
  </si>
  <si>
    <t>What type of liability? Current or Non-Current Liability?</t>
  </si>
  <si>
    <t>Non Current Liability</t>
  </si>
  <si>
    <t>Non Current Liab</t>
  </si>
  <si>
    <t>Purchases which remains unpaid is the same as on credit</t>
  </si>
  <si>
    <t>Trade Payables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</si>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</sst>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7"/>
      <color theme="1"/>
      <name val="Times New Roman"/>
      <family val="1"/>
    </font>
    <font>
      <vertAlign val="superscript"/>
      <sz val="12"/>
      <color theme="1"/>
      <name val="Arial Narrow"/>
      <family val="2"/>
    </font>
    <font>
      <u val="singleAccounting"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5">
    <xf numFmtId="0" fontId="0" fillId="0" borderId="0" xfId="0"/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164" fontId="0" fillId="0" borderId="0" xfId="1" applyNumberFormat="1" applyFont="1"/>
    <xf numFmtId="0" fontId="2" fillId="0" borderId="0" xfId="0" applyFont="1"/>
    <xf numFmtId="3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  <xf numFmtId="3" fontId="0" fillId="4" borderId="0" xfId="0" applyNumberFormat="1" applyFill="1"/>
    <xf numFmtId="164" fontId="0" fillId="4" borderId="0" xfId="1" applyNumberFormat="1" applyFont="1" applyFill="1"/>
    <xf numFmtId="0" fontId="0" fillId="5" borderId="0" xfId="0" applyFill="1"/>
    <xf numFmtId="3" fontId="0" fillId="5" borderId="0" xfId="0" applyNumberFormat="1" applyFill="1"/>
    <xf numFmtId="0" fontId="0" fillId="6" borderId="0" xfId="0" applyFill="1"/>
    <xf numFmtId="3" fontId="0" fillId="6" borderId="0" xfId="0" applyNumberFormat="1" applyFill="1"/>
    <xf numFmtId="0" fontId="0" fillId="7" borderId="0" xfId="0" applyFill="1"/>
    <xf numFmtId="3" fontId="0" fillId="7" borderId="0" xfId="0" applyNumberFormat="1" applyFill="1"/>
    <xf numFmtId="164" fontId="0" fillId="7" borderId="0" xfId="1" applyNumberFormat="1" applyFont="1" applyFill="1"/>
    <xf numFmtId="0" fontId="0" fillId="8" borderId="0" xfId="0" applyFill="1"/>
    <xf numFmtId="3" fontId="0" fillId="8" borderId="0" xfId="0" applyNumberFormat="1" applyFill="1"/>
    <xf numFmtId="0" fontId="0" fillId="9" borderId="0" xfId="0" applyFill="1"/>
    <xf numFmtId="3" fontId="0" fillId="9" borderId="0" xfId="0" applyNumberFormat="1" applyFill="1"/>
    <xf numFmtId="0" fontId="0" fillId="10" borderId="0" xfId="0" applyFill="1"/>
    <xf numFmtId="164" fontId="0" fillId="10" borderId="0" xfId="1" applyNumberFormat="1" applyFont="1" applyFill="1"/>
    <xf numFmtId="3" fontId="0" fillId="10" borderId="0" xfId="0" applyNumberFormat="1" applyFill="1"/>
    <xf numFmtId="0" fontId="0" fillId="11" borderId="0" xfId="0" applyFill="1"/>
    <xf numFmtId="164" fontId="0" fillId="11" borderId="0" xfId="1" applyNumberFormat="1" applyFont="1" applyFill="1"/>
    <xf numFmtId="0" fontId="0" fillId="12" borderId="0" xfId="0" applyFill="1"/>
    <xf numFmtId="164" fontId="0" fillId="12" borderId="0" xfId="1" applyNumberFormat="1" applyFont="1" applyFill="1"/>
    <xf numFmtId="0" fontId="0" fillId="2" borderId="2" xfId="0" applyFill="1" applyBorder="1"/>
    <xf numFmtId="164" fontId="0" fillId="0" borderId="3" xfId="1" applyNumberFormat="1" applyFont="1" applyBorder="1"/>
    <xf numFmtId="0" fontId="0" fillId="0" borderId="4" xfId="0" applyBorder="1"/>
    <xf numFmtId="0" fontId="0" fillId="3" borderId="5" xfId="0" applyFill="1" applyBorder="1"/>
    <xf numFmtId="164" fontId="0" fillId="0" borderId="0" xfId="1" applyNumberFormat="1" applyFont="1" applyBorder="1"/>
    <xf numFmtId="0" fontId="0" fillId="0" borderId="0" xfId="0" applyBorder="1"/>
    <xf numFmtId="0" fontId="0" fillId="0" borderId="6" xfId="0" applyBorder="1"/>
    <xf numFmtId="0" fontId="0" fillId="4" borderId="5" xfId="0" applyFill="1" applyBorder="1"/>
    <xf numFmtId="0" fontId="0" fillId="5" borderId="5" xfId="0" applyFill="1" applyBorder="1"/>
    <xf numFmtId="0" fontId="0" fillId="6" borderId="5" xfId="0" applyFill="1" applyBorder="1"/>
    <xf numFmtId="0" fontId="0" fillId="7" borderId="5" xfId="0" applyFill="1" applyBorder="1"/>
    <xf numFmtId="0" fontId="0" fillId="8" borderId="5" xfId="0" applyFill="1" applyBorder="1"/>
    <xf numFmtId="3" fontId="0" fillId="0" borderId="0" xfId="0" applyNumberFormat="1" applyBorder="1"/>
    <xf numFmtId="0" fontId="0" fillId="9" borderId="5" xfId="0" applyFill="1" applyBorder="1"/>
    <xf numFmtId="0" fontId="0" fillId="10" borderId="5" xfId="0" applyFill="1" applyBorder="1"/>
    <xf numFmtId="0" fontId="0" fillId="11" borderId="5" xfId="0" applyFill="1" applyBorder="1"/>
    <xf numFmtId="0" fontId="0" fillId="12" borderId="7" xfId="0" applyFill="1" applyBorder="1"/>
    <xf numFmtId="0" fontId="0" fillId="0" borderId="8" xfId="0" applyBorder="1"/>
    <xf numFmtId="0" fontId="0" fillId="0" borderId="9" xfId="0" applyBorder="1"/>
    <xf numFmtId="0" fontId="0" fillId="13" borderId="0" xfId="0" applyFill="1" applyBorder="1"/>
    <xf numFmtId="164" fontId="0" fillId="0" borderId="0" xfId="0" applyNumberFormat="1"/>
    <xf numFmtId="164" fontId="2" fillId="0" borderId="1" xfId="0" applyNumberFormat="1" applyFont="1" applyBorder="1"/>
    <xf numFmtId="3" fontId="2" fillId="0" borderId="1" xfId="0" applyNumberFormat="1" applyFont="1" applyBorder="1"/>
    <xf numFmtId="0" fontId="0" fillId="13" borderId="8" xfId="0" applyFill="1" applyBorder="1"/>
    <xf numFmtId="164" fontId="7" fillId="0" borderId="0" xfId="1" applyNumberFormat="1" applyFont="1"/>
    <xf numFmtId="0" fontId="0" fillId="0" borderId="10" xfId="0" applyBorder="1"/>
    <xf numFmtId="0" fontId="0" fillId="0" borderId="11" xfId="0" applyBorder="1"/>
    <xf numFmtId="0" fontId="0" fillId="13" borderId="11" xfId="0" applyFill="1" applyBorder="1"/>
    <xf numFmtId="0" fontId="0" fillId="0" borderId="12" xfId="0" applyBorder="1"/>
    <xf numFmtId="0" fontId="0" fillId="13" borderId="3" xfId="0" applyFill="1" applyBorder="1"/>
    <xf numFmtId="164" fontId="2" fillId="7" borderId="1" xfId="0" applyNumberFormat="1" applyFont="1" applyFill="1" applyBorder="1"/>
    <xf numFmtId="0" fontId="2" fillId="7" borderId="13" xfId="0" applyFont="1" applyFill="1" applyBorder="1"/>
    <xf numFmtId="0" fontId="4" fillId="7" borderId="0" xfId="0" applyFont="1" applyFill="1" applyAlignment="1">
      <alignment horizontal="justify" vertical="center"/>
    </xf>
    <xf numFmtId="0" fontId="2" fillId="0" borderId="0" xfId="0" applyFont="1" applyAlignment="1">
      <alignment horizontal="center"/>
    </xf>
    <xf numFmtId="0" fontId="5" fillId="7" borderId="0" xfId="0" applyFont="1" applyFill="1" applyAlignment="1">
      <alignment horizontal="justify" vertical="center"/>
    </xf>
    <xf numFmtId="0" fontId="2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0" borderId="5" xfId="0" applyFont="1" applyBorder="1"/>
    <xf numFmtId="0" fontId="2" fillId="0" borderId="0" xfId="0" applyFont="1" applyBorder="1"/>
    <xf numFmtId="0" fontId="0" fillId="7" borderId="0" xfId="0" applyFill="1" applyBorder="1"/>
    <xf numFmtId="164" fontId="0" fillId="7" borderId="0" xfId="1" applyNumberFormat="1" applyFont="1" applyFill="1" applyBorder="1"/>
    <xf numFmtId="0" fontId="0" fillId="4" borderId="0" xfId="0" applyFill="1" applyBorder="1"/>
    <xf numFmtId="164" fontId="0" fillId="4" borderId="0" xfId="1" applyNumberFormat="1" applyFont="1" applyFill="1" applyBorder="1"/>
    <xf numFmtId="0" fontId="0" fillId="9" borderId="0" xfId="0" applyFill="1" applyBorder="1"/>
    <xf numFmtId="3" fontId="0" fillId="9" borderId="0" xfId="0" applyNumberFormat="1" applyFill="1" applyBorder="1"/>
    <xf numFmtId="0" fontId="0" fillId="10" borderId="7" xfId="0" applyFill="1" applyBorder="1"/>
    <xf numFmtId="0" fontId="0" fillId="10" borderId="8" xfId="0" applyFill="1" applyBorder="1"/>
    <xf numFmtId="164" fontId="0" fillId="10" borderId="8" xfId="1" applyNumberFormat="1" applyFont="1" applyFill="1" applyBorder="1" applyAlignment="1">
      <alignment horizontal="right"/>
    </xf>
    <xf numFmtId="0" fontId="2" fillId="7" borderId="14" xfId="0" applyFont="1" applyFill="1" applyBorder="1"/>
    <xf numFmtId="0" fontId="2" fillId="0" borderId="15" xfId="0" applyFont="1" applyBorder="1"/>
    <xf numFmtId="0" fontId="0" fillId="0" borderId="15" xfId="0" applyBorder="1"/>
    <xf numFmtId="0" fontId="2" fillId="7" borderId="15" xfId="0" applyFont="1" applyFill="1" applyBorder="1"/>
    <xf numFmtId="0" fontId="2" fillId="0" borderId="16" xfId="0" applyFont="1" applyBorder="1"/>
    <xf numFmtId="0" fontId="2" fillId="0" borderId="0" xfId="0" applyFont="1" applyFill="1" applyBorder="1"/>
    <xf numFmtId="0" fontId="2" fillId="0" borderId="17" xfId="0" applyFont="1" applyFill="1" applyBorder="1"/>
    <xf numFmtId="0" fontId="2" fillId="0" borderId="15" xfId="0" applyFont="1" applyFill="1" applyBorder="1"/>
    <xf numFmtId="0" fontId="2" fillId="0" borderId="16" xfId="0" applyFont="1" applyFill="1" applyBorder="1"/>
    <xf numFmtId="0" fontId="2" fillId="7" borderId="0" xfId="0" applyFont="1" applyFill="1" applyBorder="1"/>
    <xf numFmtId="0" fontId="2" fillId="0" borderId="6" xfId="0" applyFont="1" applyBorder="1"/>
    <xf numFmtId="164" fontId="0" fillId="7" borderId="6" xfId="1" applyNumberFormat="1" applyFont="1" applyFill="1" applyBorder="1"/>
    <xf numFmtId="164" fontId="0" fillId="4" borderId="6" xfId="1" applyNumberFormat="1" applyFont="1" applyFill="1" applyBorder="1"/>
    <xf numFmtId="0" fontId="0" fillId="6" borderId="0" xfId="0" applyFill="1" applyBorder="1"/>
    <xf numFmtId="3" fontId="0" fillId="6" borderId="6" xfId="0" applyNumberFormat="1" applyFill="1" applyBorder="1"/>
    <xf numFmtId="3" fontId="0" fillId="4" borderId="6" xfId="0" applyNumberFormat="1" applyFill="1" applyBorder="1"/>
    <xf numFmtId="0" fontId="0" fillId="4" borderId="7" xfId="0" applyFill="1" applyBorder="1"/>
    <xf numFmtId="0" fontId="0" fillId="4" borderId="8" xfId="0" applyFill="1" applyBorder="1"/>
    <xf numFmtId="3" fontId="0" fillId="4" borderId="9" xfId="0" applyNumberFormat="1" applyFill="1" applyBorder="1"/>
    <xf numFmtId="0" fontId="2" fillId="0" borderId="2" xfId="0" applyFont="1" applyBorder="1"/>
    <xf numFmtId="0" fontId="2" fillId="7" borderId="0" xfId="0" applyFont="1" applyFill="1"/>
    <xf numFmtId="164" fontId="0" fillId="3" borderId="0" xfId="1" applyNumberFormat="1" applyFont="1" applyFill="1"/>
    <xf numFmtId="0" fontId="2" fillId="0" borderId="3" xfId="0" applyFont="1" applyBorder="1"/>
    <xf numFmtId="0" fontId="2" fillId="0" borderId="4" xfId="0" applyFont="1" applyBorder="1"/>
    <xf numFmtId="0" fontId="2" fillId="0" borderId="7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8B97F-F2E1-41B1-A55E-DBAA7789462C}">
  <dimension ref="B2:AC98"/>
  <sheetViews>
    <sheetView tabSelected="1" zoomScale="150" zoomScaleNormal="150" workbookViewId="0">
      <selection activeCell="S40" sqref="S40"/>
    </sheetView>
  </sheetViews>
  <sheetFormatPr defaultRowHeight="15" x14ac:dyDescent="0.25"/>
  <cols>
    <col min="2" max="2" width="102" customWidth="1"/>
    <col min="4" max="4" width="16.85546875" customWidth="1"/>
    <col min="5" max="5" width="17.42578125" bestFit="1" customWidth="1"/>
    <col min="6" max="6" width="11.5703125" customWidth="1"/>
    <col min="7" max="7" width="10.5703125" bestFit="1" customWidth="1"/>
    <col min="8" max="8" width="5.28515625" customWidth="1"/>
    <col min="9" max="9" width="18.42578125" customWidth="1"/>
    <col min="10" max="10" width="13.140625" customWidth="1"/>
    <col min="12" max="12" width="10.5703125" bestFit="1" customWidth="1"/>
    <col min="16" max="16" width="12.28515625" bestFit="1" customWidth="1"/>
    <col min="17" max="17" width="11.140625" bestFit="1" customWidth="1"/>
    <col min="18" max="18" width="23.85546875" customWidth="1"/>
    <col min="24" max="24" width="10" bestFit="1" customWidth="1"/>
    <col min="25" max="26" width="11.140625" bestFit="1" customWidth="1"/>
  </cols>
  <sheetData>
    <row r="2" spans="2:29" ht="47.25" x14ac:dyDescent="0.25">
      <c r="B2" s="62" t="s">
        <v>10</v>
      </c>
    </row>
    <row r="3" spans="2:29" ht="16.5" thickBot="1" x14ac:dyDescent="0.3">
      <c r="B3" s="2"/>
      <c r="D3" t="s">
        <v>54</v>
      </c>
      <c r="I3" t="s">
        <v>51</v>
      </c>
      <c r="R3" t="s">
        <v>158</v>
      </c>
    </row>
    <row r="4" spans="2:29" ht="34.5" x14ac:dyDescent="0.25">
      <c r="B4" s="64" t="s">
        <v>11</v>
      </c>
      <c r="D4" s="5" t="s">
        <v>13</v>
      </c>
      <c r="E4" s="5" t="s">
        <v>14</v>
      </c>
      <c r="F4" s="5" t="s">
        <v>16</v>
      </c>
      <c r="G4" s="5" t="s">
        <v>18</v>
      </c>
      <c r="I4" s="5" t="s">
        <v>13</v>
      </c>
      <c r="J4" s="5" t="s">
        <v>14</v>
      </c>
      <c r="K4" s="5" t="s">
        <v>16</v>
      </c>
      <c r="L4" s="5" t="s">
        <v>18</v>
      </c>
      <c r="P4" s="30" t="s">
        <v>55</v>
      </c>
      <c r="Q4" s="31">
        <v>3750</v>
      </c>
      <c r="R4" s="59" t="s">
        <v>86</v>
      </c>
      <c r="S4" s="32"/>
      <c r="V4" s="99" t="s">
        <v>69</v>
      </c>
      <c r="W4" s="102"/>
      <c r="X4" s="102"/>
      <c r="Y4" s="102"/>
      <c r="Z4" s="102"/>
      <c r="AA4" s="102"/>
      <c r="AB4" s="102"/>
      <c r="AC4" s="103"/>
    </row>
    <row r="5" spans="2:29" ht="18.75" x14ac:dyDescent="0.25">
      <c r="B5" s="64" t="s">
        <v>0</v>
      </c>
      <c r="D5" s="7" t="s">
        <v>157</v>
      </c>
      <c r="E5" s="7" t="s">
        <v>146</v>
      </c>
      <c r="F5" s="7" t="s">
        <v>45</v>
      </c>
      <c r="G5" s="7">
        <v>3750</v>
      </c>
      <c r="I5" s="9" t="s">
        <v>12</v>
      </c>
      <c r="J5" s="9" t="s">
        <v>77</v>
      </c>
      <c r="K5" s="9" t="s">
        <v>42</v>
      </c>
      <c r="L5" s="10">
        <v>35000</v>
      </c>
      <c r="P5" s="33" t="s">
        <v>57</v>
      </c>
      <c r="Q5" s="34">
        <v>3750</v>
      </c>
      <c r="R5" s="49" t="s">
        <v>59</v>
      </c>
      <c r="S5" s="36"/>
      <c r="V5" s="68" t="s">
        <v>70</v>
      </c>
      <c r="W5" s="35"/>
      <c r="X5" s="35"/>
      <c r="Y5" s="42">
        <f>Q9</f>
        <v>31000</v>
      </c>
      <c r="Z5" s="35"/>
      <c r="AA5" s="35"/>
      <c r="AB5" s="35"/>
      <c r="AC5" s="36"/>
    </row>
    <row r="6" spans="2:29" ht="34.5" x14ac:dyDescent="0.25">
      <c r="B6" s="64" t="s">
        <v>1</v>
      </c>
      <c r="D6" s="8" t="s">
        <v>57</v>
      </c>
      <c r="E6" s="8" t="s">
        <v>38</v>
      </c>
      <c r="F6" s="8" t="s">
        <v>42</v>
      </c>
      <c r="G6" s="101">
        <v>3750</v>
      </c>
      <c r="I6" s="12" t="s">
        <v>154</v>
      </c>
      <c r="J6" s="12" t="s">
        <v>155</v>
      </c>
      <c r="K6" s="12" t="s">
        <v>45</v>
      </c>
      <c r="L6" s="13">
        <v>35000</v>
      </c>
      <c r="P6" s="37" t="s">
        <v>12</v>
      </c>
      <c r="Q6" s="34">
        <f>35000-3500+85000-17500-25000+18000-25000</f>
        <v>67000</v>
      </c>
      <c r="R6" s="49" t="s">
        <v>78</v>
      </c>
      <c r="S6" s="36"/>
      <c r="V6" s="68"/>
      <c r="W6" s="35"/>
      <c r="X6" s="35"/>
      <c r="Y6" s="35"/>
      <c r="Z6" s="35"/>
      <c r="AA6" s="35"/>
      <c r="AB6" s="35"/>
      <c r="AC6" s="36"/>
    </row>
    <row r="7" spans="2:29" ht="18.75" x14ac:dyDescent="0.25">
      <c r="B7" s="64" t="s">
        <v>2</v>
      </c>
      <c r="P7" s="38" t="s">
        <v>60</v>
      </c>
      <c r="Q7" s="35">
        <v>35000</v>
      </c>
      <c r="R7" s="49" t="s">
        <v>85</v>
      </c>
      <c r="S7" s="36"/>
      <c r="V7" s="68" t="s">
        <v>37</v>
      </c>
      <c r="W7" s="35"/>
      <c r="X7" s="35"/>
      <c r="Y7" s="42">
        <f>Q11</f>
        <v>19000</v>
      </c>
      <c r="Z7" s="35"/>
      <c r="AA7" s="35"/>
      <c r="AB7" s="35"/>
      <c r="AC7" s="36"/>
    </row>
    <row r="8" spans="2:29" ht="19.5" thickBot="1" x14ac:dyDescent="0.3">
      <c r="B8" s="64" t="s">
        <v>3</v>
      </c>
      <c r="D8" t="s">
        <v>43</v>
      </c>
      <c r="I8" t="s">
        <v>47</v>
      </c>
      <c r="P8" s="39" t="s">
        <v>61</v>
      </c>
      <c r="Q8" s="34">
        <v>3500</v>
      </c>
      <c r="R8" s="49" t="s">
        <v>59</v>
      </c>
      <c r="S8" s="36"/>
      <c r="V8" s="68"/>
      <c r="W8" s="35"/>
      <c r="X8" s="35"/>
      <c r="Y8" s="35"/>
      <c r="Z8" s="35"/>
      <c r="AA8" s="35"/>
      <c r="AB8" s="35"/>
      <c r="AC8" s="36"/>
    </row>
    <row r="9" spans="2:29" ht="38.25" thickBot="1" x14ac:dyDescent="0.3">
      <c r="B9" s="64" t="s">
        <v>4</v>
      </c>
      <c r="D9" s="5" t="s">
        <v>13</v>
      </c>
      <c r="E9" s="5" t="s">
        <v>14</v>
      </c>
      <c r="F9" s="5" t="s">
        <v>16</v>
      </c>
      <c r="G9" s="5" t="s">
        <v>18</v>
      </c>
      <c r="I9" t="s">
        <v>32</v>
      </c>
      <c r="P9" s="40" t="s">
        <v>33</v>
      </c>
      <c r="Q9" s="34">
        <f>13000+18000</f>
        <v>31000</v>
      </c>
      <c r="R9" s="49" t="s">
        <v>59</v>
      </c>
      <c r="S9" s="36"/>
      <c r="V9" s="69" t="s">
        <v>71</v>
      </c>
      <c r="W9" s="35"/>
      <c r="X9" s="35"/>
      <c r="Y9" s="52">
        <f>Y5-Y7</f>
        <v>12000</v>
      </c>
      <c r="Z9" s="35"/>
      <c r="AA9" s="35"/>
      <c r="AB9" s="35"/>
      <c r="AC9" s="36"/>
    </row>
    <row r="10" spans="2:29" ht="34.5" x14ac:dyDescent="0.25">
      <c r="B10" s="64" t="s">
        <v>5</v>
      </c>
      <c r="D10" s="14" t="s">
        <v>44</v>
      </c>
      <c r="E10" s="14" t="s">
        <v>127</v>
      </c>
      <c r="F10" s="14" t="s">
        <v>17</v>
      </c>
      <c r="G10" s="15">
        <v>3500</v>
      </c>
      <c r="I10" t="s">
        <v>35</v>
      </c>
      <c r="P10" s="41" t="s">
        <v>62</v>
      </c>
      <c r="Q10" s="42">
        <v>13000</v>
      </c>
      <c r="R10" s="49" t="s">
        <v>78</v>
      </c>
      <c r="S10" s="36"/>
      <c r="V10" s="68"/>
      <c r="W10" s="35"/>
      <c r="X10" s="35"/>
      <c r="Y10" s="35"/>
      <c r="Z10" s="35"/>
      <c r="AA10" s="35"/>
      <c r="AB10" s="35"/>
      <c r="AC10" s="36"/>
    </row>
    <row r="11" spans="2:29" ht="18.75" x14ac:dyDescent="0.25">
      <c r="B11" s="64" t="s">
        <v>6</v>
      </c>
      <c r="D11" s="9" t="s">
        <v>12</v>
      </c>
      <c r="E11" s="9" t="s">
        <v>91</v>
      </c>
      <c r="F11" s="9" t="s">
        <v>41</v>
      </c>
      <c r="G11" s="10">
        <v>3500</v>
      </c>
      <c r="I11" s="5" t="s">
        <v>13</v>
      </c>
      <c r="J11" s="5" t="s">
        <v>14</v>
      </c>
      <c r="K11" s="5" t="s">
        <v>16</v>
      </c>
      <c r="L11" s="5" t="s">
        <v>18</v>
      </c>
      <c r="P11" s="43" t="s">
        <v>37</v>
      </c>
      <c r="Q11" s="35">
        <f>7000+12000</f>
        <v>19000</v>
      </c>
      <c r="R11" s="49" t="s">
        <v>59</v>
      </c>
      <c r="S11" s="36"/>
      <c r="V11" s="68" t="s">
        <v>72</v>
      </c>
      <c r="W11" s="35"/>
      <c r="X11" s="35"/>
      <c r="Y11" s="35"/>
      <c r="Z11" s="35"/>
      <c r="AA11" s="35"/>
      <c r="AB11" s="35"/>
      <c r="AC11" s="36"/>
    </row>
    <row r="12" spans="2:29" ht="15.75" x14ac:dyDescent="0.25">
      <c r="B12" s="2"/>
      <c r="I12" s="16" t="s">
        <v>33</v>
      </c>
      <c r="J12" s="16" t="s">
        <v>148</v>
      </c>
      <c r="K12" s="16" t="s">
        <v>45</v>
      </c>
      <c r="L12" s="17">
        <v>13000</v>
      </c>
      <c r="P12" s="44" t="s">
        <v>29</v>
      </c>
      <c r="Q12" s="35">
        <f>25000+25000-12000-7000</f>
        <v>31000</v>
      </c>
      <c r="R12" s="49" t="s">
        <v>78</v>
      </c>
      <c r="S12" s="36"/>
      <c r="V12" s="68" t="s">
        <v>57</v>
      </c>
      <c r="W12" s="35"/>
      <c r="X12" s="34">
        <f>Q5</f>
        <v>3750</v>
      </c>
      <c r="Y12" s="34"/>
      <c r="Z12" s="35"/>
      <c r="AA12" s="35"/>
      <c r="AB12" s="35"/>
      <c r="AC12" s="36"/>
    </row>
    <row r="13" spans="2:29" ht="15.75" x14ac:dyDescent="0.25">
      <c r="B13" s="2" t="s">
        <v>7</v>
      </c>
      <c r="I13" s="19" t="s">
        <v>62</v>
      </c>
      <c r="J13" s="19" t="s">
        <v>91</v>
      </c>
      <c r="K13" s="19" t="s">
        <v>45</v>
      </c>
      <c r="L13" s="20">
        <v>13000</v>
      </c>
      <c r="P13" s="45" t="s">
        <v>19</v>
      </c>
      <c r="Q13" s="35">
        <v>85000</v>
      </c>
      <c r="R13" s="49" t="s">
        <v>58</v>
      </c>
      <c r="S13" s="36"/>
      <c r="V13" s="68" t="s">
        <v>61</v>
      </c>
      <c r="W13" s="35"/>
      <c r="X13" s="34">
        <f>Q8</f>
        <v>3500</v>
      </c>
      <c r="Y13" s="34"/>
      <c r="Z13" s="35"/>
      <c r="AA13" s="35"/>
      <c r="AB13" s="35"/>
      <c r="AC13" s="36"/>
    </row>
    <row r="14" spans="2:29" ht="19.5" thickBot="1" x14ac:dyDescent="0.3">
      <c r="B14" s="3" t="s">
        <v>8</v>
      </c>
      <c r="P14" s="46" t="s">
        <v>24</v>
      </c>
      <c r="Q14" s="47">
        <v>17500</v>
      </c>
      <c r="R14" s="53" t="s">
        <v>75</v>
      </c>
      <c r="S14" s="48"/>
      <c r="V14" s="68"/>
      <c r="W14" s="35"/>
      <c r="X14" s="34"/>
      <c r="Y14" s="34">
        <f>X13+X12</f>
        <v>7250</v>
      </c>
      <c r="Z14" s="35"/>
      <c r="AA14" s="35"/>
      <c r="AB14" s="35"/>
      <c r="AC14" s="36"/>
    </row>
    <row r="15" spans="2:29" ht="19.5" thickBot="1" x14ac:dyDescent="0.3">
      <c r="B15" s="3" t="s">
        <v>9</v>
      </c>
      <c r="I15" t="s">
        <v>36</v>
      </c>
      <c r="P15" s="55" t="s">
        <v>82</v>
      </c>
      <c r="Q15" s="56"/>
      <c r="R15" s="57" t="s">
        <v>83</v>
      </c>
      <c r="S15" s="58"/>
      <c r="V15" s="68"/>
      <c r="W15" s="35"/>
      <c r="X15" s="35"/>
      <c r="Y15" s="35"/>
      <c r="Z15" s="35"/>
      <c r="AA15" s="35"/>
      <c r="AB15" s="35"/>
      <c r="AC15" s="36"/>
    </row>
    <row r="16" spans="2:29" ht="16.5" thickBot="1" x14ac:dyDescent="0.3">
      <c r="D16" s="2"/>
      <c r="I16" s="5" t="s">
        <v>13</v>
      </c>
      <c r="J16" s="5" t="s">
        <v>14</v>
      </c>
      <c r="K16" s="5" t="s">
        <v>16</v>
      </c>
      <c r="L16" s="5" t="s">
        <v>18</v>
      </c>
      <c r="P16" s="5"/>
      <c r="V16" s="104" t="s">
        <v>73</v>
      </c>
      <c r="W16" s="47"/>
      <c r="X16" s="47"/>
      <c r="Y16" s="51">
        <f>Y9-Y14</f>
        <v>4750</v>
      </c>
      <c r="Z16" s="47"/>
      <c r="AA16" s="47"/>
      <c r="AB16" s="47"/>
      <c r="AC16" s="48"/>
    </row>
    <row r="17" spans="2:26" x14ac:dyDescent="0.25">
      <c r="I17" s="21" t="s">
        <v>37</v>
      </c>
      <c r="J17" s="21" t="s">
        <v>37</v>
      </c>
      <c r="K17" s="21" t="s">
        <v>25</v>
      </c>
      <c r="L17" s="22">
        <v>7000</v>
      </c>
    </row>
    <row r="18" spans="2:26" x14ac:dyDescent="0.25">
      <c r="I18" s="23" t="s">
        <v>29</v>
      </c>
      <c r="J18" s="23" t="s">
        <v>91</v>
      </c>
      <c r="K18" s="23" t="s">
        <v>41</v>
      </c>
      <c r="L18" s="25">
        <v>7000</v>
      </c>
    </row>
    <row r="20" spans="2:26" x14ac:dyDescent="0.25">
      <c r="B20" s="5" t="s">
        <v>100</v>
      </c>
      <c r="V20" s="5" t="s">
        <v>74</v>
      </c>
    </row>
    <row r="21" spans="2:26" ht="15.75" thickBot="1" x14ac:dyDescent="0.3">
      <c r="P21" s="5"/>
    </row>
    <row r="22" spans="2:26" x14ac:dyDescent="0.25">
      <c r="D22" s="5" t="s">
        <v>21</v>
      </c>
      <c r="I22" s="66" t="s">
        <v>31</v>
      </c>
      <c r="J22" s="67"/>
      <c r="K22" s="67"/>
      <c r="L22" s="67"/>
      <c r="M22" s="32"/>
      <c r="V22" s="5" t="s">
        <v>65</v>
      </c>
    </row>
    <row r="23" spans="2:26" x14ac:dyDescent="0.25">
      <c r="B23" s="61" t="s">
        <v>96</v>
      </c>
      <c r="D23" s="5" t="s">
        <v>13</v>
      </c>
      <c r="E23" s="5" t="s">
        <v>14</v>
      </c>
      <c r="F23" s="5" t="s">
        <v>16</v>
      </c>
      <c r="G23" s="5" t="s">
        <v>18</v>
      </c>
      <c r="I23" s="68" t="s">
        <v>32</v>
      </c>
      <c r="J23" s="35"/>
      <c r="K23" s="35"/>
      <c r="L23" s="35"/>
      <c r="M23" s="36"/>
      <c r="V23" t="s">
        <v>76</v>
      </c>
      <c r="Z23" s="4">
        <f>Q14</f>
        <v>17500</v>
      </c>
    </row>
    <row r="24" spans="2:26" x14ac:dyDescent="0.25">
      <c r="B24" s="5" t="s">
        <v>93</v>
      </c>
      <c r="D24" s="9" t="s">
        <v>12</v>
      </c>
      <c r="E24" s="9" t="s">
        <v>91</v>
      </c>
      <c r="F24" s="9" t="s">
        <v>92</v>
      </c>
      <c r="G24" s="11">
        <v>85000</v>
      </c>
      <c r="I24" s="68" t="s">
        <v>35</v>
      </c>
      <c r="J24" s="35"/>
      <c r="K24" s="35"/>
      <c r="L24" s="35"/>
      <c r="M24" s="36"/>
    </row>
    <row r="25" spans="2:26" x14ac:dyDescent="0.25">
      <c r="B25" s="5" t="s">
        <v>94</v>
      </c>
      <c r="D25" s="26" t="s">
        <v>90</v>
      </c>
      <c r="E25" s="26" t="s">
        <v>20</v>
      </c>
      <c r="F25" s="26" t="s">
        <v>97</v>
      </c>
      <c r="G25" s="27">
        <v>85000</v>
      </c>
      <c r="I25" s="69" t="s">
        <v>13</v>
      </c>
      <c r="J25" s="70" t="s">
        <v>14</v>
      </c>
      <c r="K25" s="70" t="s">
        <v>16</v>
      </c>
      <c r="L25" s="70" t="s">
        <v>18</v>
      </c>
      <c r="M25" s="36"/>
      <c r="V25" s="5" t="s">
        <v>77</v>
      </c>
    </row>
    <row r="26" spans="2:26" x14ac:dyDescent="0.25">
      <c r="B26" s="5" t="s">
        <v>95</v>
      </c>
      <c r="I26" s="40" t="s">
        <v>112</v>
      </c>
      <c r="J26" s="71" t="s">
        <v>34</v>
      </c>
      <c r="K26" s="71" t="s">
        <v>45</v>
      </c>
      <c r="L26" s="72">
        <v>18000</v>
      </c>
      <c r="M26" s="36"/>
      <c r="V26" t="s">
        <v>12</v>
      </c>
      <c r="Y26" s="4">
        <f>Q6</f>
        <v>67000</v>
      </c>
    </row>
    <row r="27" spans="2:26" x14ac:dyDescent="0.25">
      <c r="D27" t="s">
        <v>22</v>
      </c>
      <c r="I27" s="37" t="s">
        <v>12</v>
      </c>
      <c r="J27" s="73" t="s">
        <v>91</v>
      </c>
      <c r="K27" s="73" t="s">
        <v>42</v>
      </c>
      <c r="L27" s="74">
        <v>18000</v>
      </c>
      <c r="M27" s="36"/>
      <c r="V27" t="s">
        <v>79</v>
      </c>
      <c r="Y27" s="4">
        <f>Q12</f>
        <v>31000</v>
      </c>
    </row>
    <row r="28" spans="2:26" ht="17.25" x14ac:dyDescent="0.4">
      <c r="B28" s="61" t="s">
        <v>90</v>
      </c>
      <c r="D28" s="5" t="s">
        <v>13</v>
      </c>
      <c r="E28" s="5" t="s">
        <v>14</v>
      </c>
      <c r="F28" s="5" t="s">
        <v>16</v>
      </c>
      <c r="G28" s="5" t="s">
        <v>18</v>
      </c>
      <c r="I28" s="68"/>
      <c r="J28" s="35"/>
      <c r="K28" s="35"/>
      <c r="L28" s="35"/>
      <c r="M28" s="36"/>
      <c r="V28" t="s">
        <v>62</v>
      </c>
      <c r="Y28" s="54">
        <f>Q10</f>
        <v>13000</v>
      </c>
      <c r="Z28" s="50">
        <f>SUM(Y26:Y28)</f>
        <v>111000</v>
      </c>
    </row>
    <row r="29" spans="2:26" ht="15.75" thickBot="1" x14ac:dyDescent="0.3">
      <c r="B29" s="5" t="s">
        <v>99</v>
      </c>
      <c r="D29" s="9" t="s">
        <v>12</v>
      </c>
      <c r="E29" s="9" t="s">
        <v>91</v>
      </c>
      <c r="F29" s="9" t="s">
        <v>41</v>
      </c>
      <c r="G29" s="11">
        <v>17500</v>
      </c>
      <c r="I29" s="68" t="s">
        <v>36</v>
      </c>
      <c r="J29" s="35"/>
      <c r="K29" s="35"/>
      <c r="L29" s="35"/>
      <c r="M29" s="36"/>
    </row>
    <row r="30" spans="2:26" ht="15.75" thickBot="1" x14ac:dyDescent="0.3">
      <c r="B30" s="5" t="s">
        <v>98</v>
      </c>
      <c r="D30" s="28" t="s">
        <v>76</v>
      </c>
      <c r="E30" s="28" t="s">
        <v>101</v>
      </c>
      <c r="F30" s="28" t="s">
        <v>42</v>
      </c>
      <c r="G30" s="29">
        <v>17500</v>
      </c>
      <c r="I30" s="69" t="s">
        <v>13</v>
      </c>
      <c r="J30" s="70" t="s">
        <v>14</v>
      </c>
      <c r="K30" s="70" t="s">
        <v>16</v>
      </c>
      <c r="L30" s="70" t="s">
        <v>18</v>
      </c>
      <c r="M30" s="36"/>
      <c r="V30" s="5" t="s">
        <v>80</v>
      </c>
      <c r="W30" s="5"/>
      <c r="X30" s="5"/>
      <c r="Y30" s="5"/>
      <c r="Z30" s="60">
        <f>Z28+Z23</f>
        <v>128500</v>
      </c>
    </row>
    <row r="31" spans="2:26" x14ac:dyDescent="0.25">
      <c r="I31" s="43" t="s">
        <v>37</v>
      </c>
      <c r="J31" s="75" t="s">
        <v>37</v>
      </c>
      <c r="K31" s="75" t="s">
        <v>42</v>
      </c>
      <c r="L31" s="76">
        <v>12000</v>
      </c>
      <c r="M31" s="36"/>
    </row>
    <row r="32" spans="2:26" ht="15.75" thickBot="1" x14ac:dyDescent="0.3">
      <c r="B32" s="61" t="s">
        <v>102</v>
      </c>
      <c r="D32" t="s">
        <v>26</v>
      </c>
      <c r="I32" s="77" t="s">
        <v>29</v>
      </c>
      <c r="J32" s="78" t="s">
        <v>91</v>
      </c>
      <c r="K32" s="78" t="s">
        <v>41</v>
      </c>
      <c r="L32" s="79">
        <v>12000</v>
      </c>
      <c r="M32" s="48"/>
      <c r="V32" s="5" t="s">
        <v>81</v>
      </c>
    </row>
    <row r="33" spans="2:26" x14ac:dyDescent="0.25">
      <c r="B33" s="5" t="s">
        <v>103</v>
      </c>
      <c r="D33" s="5" t="s">
        <v>13</v>
      </c>
      <c r="E33" s="5" t="s">
        <v>14</v>
      </c>
      <c r="F33" s="5" t="s">
        <v>16</v>
      </c>
      <c r="G33" s="5" t="s">
        <v>18</v>
      </c>
      <c r="V33" s="5" t="s">
        <v>20</v>
      </c>
    </row>
    <row r="34" spans="2:26" x14ac:dyDescent="0.25">
      <c r="B34" s="5" t="s">
        <v>104</v>
      </c>
      <c r="D34" s="9" t="s">
        <v>46</v>
      </c>
      <c r="E34" s="9" t="s">
        <v>91</v>
      </c>
      <c r="F34" s="9" t="s">
        <v>41</v>
      </c>
      <c r="G34" s="11">
        <v>25000</v>
      </c>
      <c r="I34" t="s">
        <v>40</v>
      </c>
      <c r="V34" t="s">
        <v>19</v>
      </c>
      <c r="Y34" s="4">
        <f>Q13</f>
        <v>85000</v>
      </c>
    </row>
    <row r="35" spans="2:26" x14ac:dyDescent="0.25">
      <c r="B35" s="63" t="s">
        <v>76</v>
      </c>
      <c r="D35" s="23" t="s">
        <v>29</v>
      </c>
      <c r="E35" s="23" t="str">
        <f>E34</f>
        <v>Current Asset</v>
      </c>
      <c r="F35" s="23" t="s">
        <v>42</v>
      </c>
      <c r="G35" s="25">
        <v>25000</v>
      </c>
      <c r="I35" s="5" t="s">
        <v>13</v>
      </c>
      <c r="J35" s="5" t="s">
        <v>14</v>
      </c>
      <c r="K35" s="5" t="s">
        <v>16</v>
      </c>
      <c r="L35" s="5" t="s">
        <v>18</v>
      </c>
      <c r="V35" t="s">
        <v>82</v>
      </c>
      <c r="Y35" s="50">
        <f>Y16</f>
        <v>4750</v>
      </c>
      <c r="Z35" s="50">
        <f>Y35+Y34</f>
        <v>89750</v>
      </c>
    </row>
    <row r="36" spans="2:26" x14ac:dyDescent="0.25">
      <c r="B36" s="63" t="s">
        <v>105</v>
      </c>
      <c r="I36" s="9" t="s">
        <v>12</v>
      </c>
      <c r="J36" s="9" t="s">
        <v>91</v>
      </c>
      <c r="K36" s="9" t="s">
        <v>41</v>
      </c>
      <c r="L36" s="11">
        <v>25000</v>
      </c>
    </row>
    <row r="37" spans="2:26" x14ac:dyDescent="0.25">
      <c r="B37" s="63" t="s">
        <v>106</v>
      </c>
      <c r="I37" s="23" t="s">
        <v>29</v>
      </c>
      <c r="J37" s="23" t="s">
        <v>91</v>
      </c>
      <c r="K37" s="23" t="s">
        <v>42</v>
      </c>
      <c r="L37" s="25">
        <v>25000</v>
      </c>
      <c r="V37" s="5" t="s">
        <v>84</v>
      </c>
      <c r="Z37" s="6">
        <f>Q7</f>
        <v>35000</v>
      </c>
    </row>
    <row r="38" spans="2:26" x14ac:dyDescent="0.25">
      <c r="B38" s="63" t="s">
        <v>107</v>
      </c>
    </row>
    <row r="39" spans="2:26" x14ac:dyDescent="0.25">
      <c r="B39" s="63" t="s">
        <v>108</v>
      </c>
      <c r="V39" s="5" t="s">
        <v>87</v>
      </c>
    </row>
    <row r="40" spans="2:26" x14ac:dyDescent="0.25">
      <c r="V40" t="s">
        <v>88</v>
      </c>
      <c r="Z40" s="6">
        <f>Q4</f>
        <v>3750</v>
      </c>
    </row>
    <row r="41" spans="2:26" ht="15.75" thickBot="1" x14ac:dyDescent="0.3">
      <c r="B41" s="61" t="s">
        <v>29</v>
      </c>
    </row>
    <row r="42" spans="2:26" ht="15.75" thickBot="1" x14ac:dyDescent="0.3">
      <c r="B42" s="65" t="s">
        <v>111</v>
      </c>
      <c r="V42" s="5" t="s">
        <v>89</v>
      </c>
      <c r="W42" s="5"/>
      <c r="X42" s="5"/>
      <c r="Y42" s="5"/>
      <c r="Z42" s="60">
        <f>Z40+Z37+Z35</f>
        <v>128500</v>
      </c>
    </row>
    <row r="43" spans="2:26" x14ac:dyDescent="0.25">
      <c r="B43" s="5" t="s">
        <v>109</v>
      </c>
    </row>
    <row r="44" spans="2:26" x14ac:dyDescent="0.25">
      <c r="B44" s="5" t="s">
        <v>110</v>
      </c>
    </row>
    <row r="45" spans="2:26" ht="15.75" thickBot="1" x14ac:dyDescent="0.3"/>
    <row r="46" spans="2:26" x14ac:dyDescent="0.25">
      <c r="B46" s="80" t="s">
        <v>33</v>
      </c>
    </row>
    <row r="47" spans="2:26" x14ac:dyDescent="0.25">
      <c r="B47" s="81" t="s">
        <v>114</v>
      </c>
    </row>
    <row r="48" spans="2:26" x14ac:dyDescent="0.25">
      <c r="B48" s="81" t="s">
        <v>113</v>
      </c>
    </row>
    <row r="49" spans="2:2" x14ac:dyDescent="0.25">
      <c r="B49" s="81" t="s">
        <v>115</v>
      </c>
    </row>
    <row r="50" spans="2:2" x14ac:dyDescent="0.25">
      <c r="B50" s="81" t="s">
        <v>116</v>
      </c>
    </row>
    <row r="51" spans="2:2" x14ac:dyDescent="0.25">
      <c r="B51" s="82"/>
    </row>
    <row r="52" spans="2:2" x14ac:dyDescent="0.25">
      <c r="B52" s="83" t="s">
        <v>117</v>
      </c>
    </row>
    <row r="53" spans="2:2" x14ac:dyDescent="0.25">
      <c r="B53" s="81" t="s">
        <v>118</v>
      </c>
    </row>
    <row r="54" spans="2:2" x14ac:dyDescent="0.25">
      <c r="B54" s="81" t="s">
        <v>119</v>
      </c>
    </row>
    <row r="55" spans="2:2" ht="15.75" thickBot="1" x14ac:dyDescent="0.3">
      <c r="B55" s="84" t="s">
        <v>120</v>
      </c>
    </row>
    <row r="56" spans="2:2" ht="15.75" thickBot="1" x14ac:dyDescent="0.3"/>
    <row r="57" spans="2:2" x14ac:dyDescent="0.25">
      <c r="B57" s="86" t="s">
        <v>147</v>
      </c>
    </row>
    <row r="58" spans="2:2" x14ac:dyDescent="0.25">
      <c r="B58" s="87" t="s">
        <v>121</v>
      </c>
    </row>
    <row r="59" spans="2:2" x14ac:dyDescent="0.25">
      <c r="B59" s="87" t="s">
        <v>122</v>
      </c>
    </row>
    <row r="60" spans="2:2" x14ac:dyDescent="0.25">
      <c r="B60" s="87" t="s">
        <v>123</v>
      </c>
    </row>
    <row r="61" spans="2:2" x14ac:dyDescent="0.25">
      <c r="B61" s="87" t="s">
        <v>124</v>
      </c>
    </row>
    <row r="62" spans="2:2" x14ac:dyDescent="0.25">
      <c r="B62" s="87" t="s">
        <v>125</v>
      </c>
    </row>
    <row r="63" spans="2:2" ht="15.75" thickBot="1" x14ac:dyDescent="0.3">
      <c r="B63" s="88" t="s">
        <v>126</v>
      </c>
    </row>
    <row r="65" spans="2:7" x14ac:dyDescent="0.25">
      <c r="B65" s="89" t="s">
        <v>133</v>
      </c>
    </row>
    <row r="66" spans="2:7" x14ac:dyDescent="0.25">
      <c r="B66" s="85" t="s">
        <v>128</v>
      </c>
    </row>
    <row r="67" spans="2:7" x14ac:dyDescent="0.25">
      <c r="B67" s="85" t="s">
        <v>129</v>
      </c>
    </row>
    <row r="68" spans="2:7" x14ac:dyDescent="0.25">
      <c r="B68" s="85" t="s">
        <v>130</v>
      </c>
    </row>
    <row r="69" spans="2:7" x14ac:dyDescent="0.25">
      <c r="B69" s="85" t="s">
        <v>131</v>
      </c>
    </row>
    <row r="70" spans="2:7" x14ac:dyDescent="0.25">
      <c r="B70" s="85" t="s">
        <v>132</v>
      </c>
    </row>
    <row r="72" spans="2:7" x14ac:dyDescent="0.25">
      <c r="B72" s="89" t="s">
        <v>134</v>
      </c>
    </row>
    <row r="73" spans="2:7" ht="15.75" thickBot="1" x14ac:dyDescent="0.3">
      <c r="B73" s="85" t="s">
        <v>135</v>
      </c>
    </row>
    <row r="74" spans="2:7" x14ac:dyDescent="0.25">
      <c r="D74" s="99" t="s">
        <v>137</v>
      </c>
      <c r="E74" s="67"/>
      <c r="F74" s="67"/>
      <c r="G74" s="32"/>
    </row>
    <row r="75" spans="2:7" x14ac:dyDescent="0.25">
      <c r="B75" t="s">
        <v>136</v>
      </c>
      <c r="D75" s="69" t="s">
        <v>13</v>
      </c>
      <c r="E75" s="70" t="s">
        <v>14</v>
      </c>
      <c r="F75" s="70" t="s">
        <v>16</v>
      </c>
      <c r="G75" s="90" t="s">
        <v>18</v>
      </c>
    </row>
    <row r="76" spans="2:7" x14ac:dyDescent="0.25">
      <c r="D76" s="40" t="s">
        <v>112</v>
      </c>
      <c r="E76" s="71" t="s">
        <v>34</v>
      </c>
      <c r="F76" s="71" t="s">
        <v>45</v>
      </c>
      <c r="G76" s="91" t="s">
        <v>138</v>
      </c>
    </row>
    <row r="77" spans="2:7" x14ac:dyDescent="0.25">
      <c r="D77" s="37" t="s">
        <v>12</v>
      </c>
      <c r="E77" s="73" t="s">
        <v>91</v>
      </c>
      <c r="F77" s="73" t="s">
        <v>45</v>
      </c>
      <c r="G77" s="92" t="s">
        <v>138</v>
      </c>
    </row>
    <row r="78" spans="2:7" x14ac:dyDescent="0.25">
      <c r="D78" s="68"/>
      <c r="E78" s="35"/>
      <c r="F78" s="35"/>
      <c r="G78" s="36"/>
    </row>
    <row r="79" spans="2:7" x14ac:dyDescent="0.25">
      <c r="D79" s="69" t="s">
        <v>139</v>
      </c>
      <c r="E79" s="35"/>
      <c r="F79" s="35"/>
      <c r="G79" s="36"/>
    </row>
    <row r="80" spans="2:7" x14ac:dyDescent="0.25">
      <c r="D80" s="69" t="s">
        <v>13</v>
      </c>
      <c r="E80" s="70" t="s">
        <v>14</v>
      </c>
      <c r="F80" s="70" t="s">
        <v>16</v>
      </c>
      <c r="G80" s="90" t="s">
        <v>18</v>
      </c>
    </row>
    <row r="81" spans="2:7" x14ac:dyDescent="0.25">
      <c r="D81" s="40" t="s">
        <v>112</v>
      </c>
      <c r="E81" s="71" t="s">
        <v>34</v>
      </c>
      <c r="F81" s="71" t="s">
        <v>45</v>
      </c>
      <c r="G81" s="91" t="s">
        <v>138</v>
      </c>
    </row>
    <row r="82" spans="2:7" x14ac:dyDescent="0.25">
      <c r="D82" s="37" t="s">
        <v>140</v>
      </c>
      <c r="E82" s="73" t="s">
        <v>91</v>
      </c>
      <c r="F82" s="73" t="s">
        <v>45</v>
      </c>
      <c r="G82" s="92" t="s">
        <v>138</v>
      </c>
    </row>
    <row r="83" spans="2:7" x14ac:dyDescent="0.25">
      <c r="D83" s="68"/>
      <c r="E83" s="35"/>
      <c r="F83" s="35"/>
      <c r="G83" s="36"/>
    </row>
    <row r="84" spans="2:7" x14ac:dyDescent="0.25">
      <c r="B84" t="s">
        <v>141</v>
      </c>
      <c r="D84" s="69" t="s">
        <v>143</v>
      </c>
      <c r="E84" s="35"/>
      <c r="F84" s="35"/>
      <c r="G84" s="36"/>
    </row>
    <row r="85" spans="2:7" x14ac:dyDescent="0.25">
      <c r="D85" s="69" t="s">
        <v>13</v>
      </c>
      <c r="E85" s="70" t="s">
        <v>14</v>
      </c>
      <c r="F85" s="70" t="s">
        <v>16</v>
      </c>
      <c r="G85" s="90" t="s">
        <v>18</v>
      </c>
    </row>
    <row r="86" spans="2:7" x14ac:dyDescent="0.25">
      <c r="B86" t="s">
        <v>156</v>
      </c>
      <c r="D86" s="39" t="s">
        <v>44</v>
      </c>
      <c r="E86" s="93" t="s">
        <v>127</v>
      </c>
      <c r="F86" s="93" t="s">
        <v>17</v>
      </c>
      <c r="G86" s="94" t="s">
        <v>144</v>
      </c>
    </row>
    <row r="87" spans="2:7" x14ac:dyDescent="0.25">
      <c r="D87" s="37" t="s">
        <v>12</v>
      </c>
      <c r="E87" s="73" t="s">
        <v>91</v>
      </c>
      <c r="F87" s="73" t="s">
        <v>41</v>
      </c>
      <c r="G87" s="95" t="s">
        <v>144</v>
      </c>
    </row>
    <row r="88" spans="2:7" x14ac:dyDescent="0.25">
      <c r="D88" s="68"/>
      <c r="E88" s="35"/>
      <c r="F88" s="35"/>
      <c r="G88" s="36"/>
    </row>
    <row r="89" spans="2:7" x14ac:dyDescent="0.25">
      <c r="D89" s="69" t="s">
        <v>142</v>
      </c>
      <c r="E89" s="35"/>
      <c r="F89" s="35"/>
      <c r="G89" s="36"/>
    </row>
    <row r="90" spans="2:7" x14ac:dyDescent="0.25">
      <c r="D90" s="69" t="s">
        <v>13</v>
      </c>
      <c r="E90" s="70" t="s">
        <v>14</v>
      </c>
      <c r="F90" s="70" t="s">
        <v>16</v>
      </c>
      <c r="G90" s="90" t="s">
        <v>18</v>
      </c>
    </row>
    <row r="91" spans="2:7" x14ac:dyDescent="0.25">
      <c r="D91" s="39" t="s">
        <v>44</v>
      </c>
      <c r="E91" s="93" t="s">
        <v>127</v>
      </c>
      <c r="F91" s="93" t="s">
        <v>17</v>
      </c>
      <c r="G91" s="94" t="s">
        <v>144</v>
      </c>
    </row>
    <row r="92" spans="2:7" ht="15.75" thickBot="1" x14ac:dyDescent="0.3">
      <c r="D92" s="96" t="s">
        <v>145</v>
      </c>
      <c r="E92" s="97" t="s">
        <v>146</v>
      </c>
      <c r="F92" s="97" t="s">
        <v>17</v>
      </c>
      <c r="G92" s="98" t="s">
        <v>144</v>
      </c>
    </row>
    <row r="94" spans="2:7" x14ac:dyDescent="0.25">
      <c r="B94" s="100" t="s">
        <v>149</v>
      </c>
    </row>
    <row r="95" spans="2:7" x14ac:dyDescent="0.25">
      <c r="B95" t="s">
        <v>150</v>
      </c>
    </row>
    <row r="96" spans="2:7" x14ac:dyDescent="0.25">
      <c r="B96" t="s">
        <v>153</v>
      </c>
    </row>
    <row r="97" spans="2:2" x14ac:dyDescent="0.25">
      <c r="B97" s="63" t="s">
        <v>151</v>
      </c>
    </row>
    <row r="98" spans="2:2" x14ac:dyDescent="0.25">
      <c r="B98" s="63" t="s">
        <v>152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33CF2-4218-461E-89B7-7646CD1F279C}">
  <dimension ref="B2:AC42"/>
  <sheetViews>
    <sheetView topLeftCell="B1" zoomScale="120" zoomScaleNormal="120" workbookViewId="0">
      <selection activeCell="B2" sqref="B2:B15"/>
    </sheetView>
  </sheetViews>
  <sheetFormatPr defaultRowHeight="15" x14ac:dyDescent="0.25"/>
  <cols>
    <col min="2" max="2" width="102" customWidth="1"/>
    <col min="4" max="4" width="12.140625" customWidth="1"/>
    <col min="6" max="6" width="11.5703125" customWidth="1"/>
    <col min="7" max="7" width="10.5703125" bestFit="1" customWidth="1"/>
    <col min="9" max="9" width="18.42578125" customWidth="1"/>
    <col min="12" max="12" width="10.5703125" bestFit="1" customWidth="1"/>
    <col min="16" max="16" width="12.28515625" bestFit="1" customWidth="1"/>
    <col min="17" max="17" width="11.140625" bestFit="1" customWidth="1"/>
    <col min="18" max="18" width="23.85546875" customWidth="1"/>
    <col min="24" max="24" width="10" bestFit="1" customWidth="1"/>
    <col min="25" max="26" width="11.140625" bestFit="1" customWidth="1"/>
  </cols>
  <sheetData>
    <row r="2" spans="2:29" ht="47.25" x14ac:dyDescent="0.25">
      <c r="B2" s="1" t="s">
        <v>10</v>
      </c>
    </row>
    <row r="3" spans="2:29" ht="16.5" thickBot="1" x14ac:dyDescent="0.3">
      <c r="B3" s="2"/>
      <c r="D3" t="s">
        <v>54</v>
      </c>
      <c r="I3" t="s">
        <v>51</v>
      </c>
    </row>
    <row r="4" spans="2:29" ht="34.5" x14ac:dyDescent="0.25">
      <c r="B4" s="3" t="s">
        <v>11</v>
      </c>
      <c r="D4" s="5" t="s">
        <v>13</v>
      </c>
      <c r="E4" s="5" t="s">
        <v>14</v>
      </c>
      <c r="F4" s="5" t="s">
        <v>16</v>
      </c>
      <c r="G4" s="5" t="s">
        <v>18</v>
      </c>
      <c r="I4" s="5" t="s">
        <v>13</v>
      </c>
      <c r="J4" s="5" t="s">
        <v>14</v>
      </c>
      <c r="K4" s="5" t="s">
        <v>16</v>
      </c>
      <c r="L4" s="5" t="s">
        <v>18</v>
      </c>
      <c r="P4" s="30" t="s">
        <v>55</v>
      </c>
      <c r="Q4" s="31">
        <v>3750</v>
      </c>
      <c r="R4" s="59" t="s">
        <v>86</v>
      </c>
      <c r="S4" s="32"/>
      <c r="V4" s="5" t="s">
        <v>69</v>
      </c>
      <c r="W4" s="5"/>
      <c r="X4" s="5"/>
      <c r="Y4" s="5"/>
      <c r="Z4" s="5"/>
      <c r="AA4" s="5"/>
      <c r="AB4" s="5"/>
      <c r="AC4" s="5"/>
    </row>
    <row r="5" spans="2:29" ht="18.75" x14ac:dyDescent="0.25">
      <c r="B5" s="3" t="s">
        <v>0</v>
      </c>
      <c r="D5" s="7" t="s">
        <v>55</v>
      </c>
      <c r="E5" s="7" t="s">
        <v>53</v>
      </c>
      <c r="F5" s="7" t="s">
        <v>42</v>
      </c>
      <c r="G5" s="7">
        <v>3750</v>
      </c>
      <c r="I5" s="9" t="s">
        <v>46</v>
      </c>
      <c r="J5" s="9" t="s">
        <v>50</v>
      </c>
      <c r="K5" s="9" t="s">
        <v>42</v>
      </c>
      <c r="L5" s="10">
        <v>35000</v>
      </c>
      <c r="P5" s="33" t="s">
        <v>57</v>
      </c>
      <c r="Q5" s="34">
        <v>3750</v>
      </c>
      <c r="R5" s="49" t="s">
        <v>59</v>
      </c>
      <c r="S5" s="36"/>
      <c r="V5" t="s">
        <v>70</v>
      </c>
      <c r="Y5" s="6">
        <v>31000</v>
      </c>
    </row>
    <row r="6" spans="2:29" ht="34.5" x14ac:dyDescent="0.25">
      <c r="B6" s="3" t="s">
        <v>1</v>
      </c>
      <c r="D6" s="8" t="s">
        <v>56</v>
      </c>
      <c r="E6" s="8" t="s">
        <v>38</v>
      </c>
      <c r="F6" s="8" t="s">
        <v>42</v>
      </c>
      <c r="G6" s="8">
        <v>3750</v>
      </c>
      <c r="I6" s="12" t="s">
        <v>52</v>
      </c>
      <c r="J6" s="12" t="s">
        <v>53</v>
      </c>
      <c r="K6" s="12" t="s">
        <v>17</v>
      </c>
      <c r="L6" s="13">
        <v>35000</v>
      </c>
      <c r="P6" s="37" t="s">
        <v>12</v>
      </c>
      <c r="Q6" s="34">
        <f>35000-3500+85000-17500-25000+18000-25000</f>
        <v>67000</v>
      </c>
      <c r="R6" s="49" t="s">
        <v>78</v>
      </c>
      <c r="S6" s="36"/>
    </row>
    <row r="7" spans="2:29" ht="18.75" x14ac:dyDescent="0.25">
      <c r="B7" s="3" t="s">
        <v>2</v>
      </c>
      <c r="P7" s="38" t="s">
        <v>60</v>
      </c>
      <c r="Q7" s="35">
        <v>35000</v>
      </c>
      <c r="R7" s="49" t="s">
        <v>85</v>
      </c>
      <c r="S7" s="36"/>
      <c r="V7" t="s">
        <v>37</v>
      </c>
      <c r="Y7" s="6">
        <v>19000</v>
      </c>
    </row>
    <row r="8" spans="2:29" ht="19.5" thickBot="1" x14ac:dyDescent="0.3">
      <c r="B8" s="3" t="s">
        <v>3</v>
      </c>
      <c r="D8" t="s">
        <v>43</v>
      </c>
      <c r="I8" t="s">
        <v>47</v>
      </c>
      <c r="P8" s="39" t="s">
        <v>61</v>
      </c>
      <c r="Q8" s="34">
        <v>3500</v>
      </c>
      <c r="R8" s="49" t="s">
        <v>59</v>
      </c>
      <c r="S8" s="36"/>
    </row>
    <row r="9" spans="2:29" ht="38.25" thickBot="1" x14ac:dyDescent="0.3">
      <c r="B9" s="3" t="s">
        <v>4</v>
      </c>
      <c r="D9" s="5" t="s">
        <v>13</v>
      </c>
      <c r="E9" s="5" t="s">
        <v>14</v>
      </c>
      <c r="F9" s="5" t="s">
        <v>16</v>
      </c>
      <c r="G9" s="5" t="s">
        <v>18</v>
      </c>
      <c r="I9" t="s">
        <v>32</v>
      </c>
      <c r="P9" s="40" t="s">
        <v>33</v>
      </c>
      <c r="Q9" s="34">
        <f>13000+18000</f>
        <v>31000</v>
      </c>
      <c r="R9" s="49" t="s">
        <v>59</v>
      </c>
      <c r="S9" s="36"/>
      <c r="V9" s="5" t="s">
        <v>71</v>
      </c>
      <c r="Y9" s="52">
        <f>Y5-Y7</f>
        <v>12000</v>
      </c>
    </row>
    <row r="10" spans="2:29" ht="34.5" x14ac:dyDescent="0.25">
      <c r="B10" s="3" t="s">
        <v>5</v>
      </c>
      <c r="D10" s="14" t="s">
        <v>44</v>
      </c>
      <c r="E10" s="14" t="s">
        <v>38</v>
      </c>
      <c r="F10" s="14" t="s">
        <v>45</v>
      </c>
      <c r="G10" s="15">
        <v>3500</v>
      </c>
      <c r="I10" t="s">
        <v>35</v>
      </c>
      <c r="P10" s="41" t="s">
        <v>62</v>
      </c>
      <c r="Q10" s="42">
        <v>13000</v>
      </c>
      <c r="R10" s="49" t="s">
        <v>78</v>
      </c>
      <c r="S10" s="36"/>
    </row>
    <row r="11" spans="2:29" ht="18.75" x14ac:dyDescent="0.25">
      <c r="B11" s="3" t="s">
        <v>6</v>
      </c>
      <c r="D11" s="9" t="s">
        <v>46</v>
      </c>
      <c r="E11" s="9" t="s">
        <v>15</v>
      </c>
      <c r="F11" s="9" t="s">
        <v>41</v>
      </c>
      <c r="G11" s="10">
        <v>3500</v>
      </c>
      <c r="I11" s="5" t="s">
        <v>13</v>
      </c>
      <c r="J11" s="5" t="s">
        <v>14</v>
      </c>
      <c r="K11" s="5" t="s">
        <v>16</v>
      </c>
      <c r="L11" s="5" t="s">
        <v>18</v>
      </c>
      <c r="P11" s="43" t="s">
        <v>37</v>
      </c>
      <c r="Q11" s="35">
        <f>7000+12000</f>
        <v>19000</v>
      </c>
      <c r="R11" s="49" t="s">
        <v>59</v>
      </c>
      <c r="S11" s="36"/>
      <c r="V11" t="s">
        <v>72</v>
      </c>
    </row>
    <row r="12" spans="2:29" ht="15.75" x14ac:dyDescent="0.25">
      <c r="B12" s="2"/>
      <c r="I12" s="16" t="s">
        <v>48</v>
      </c>
      <c r="J12" s="16" t="s">
        <v>34</v>
      </c>
      <c r="K12" s="16" t="s">
        <v>42</v>
      </c>
      <c r="L12" s="17">
        <v>13000</v>
      </c>
      <c r="P12" s="44" t="s">
        <v>29</v>
      </c>
      <c r="Q12" s="35">
        <f>25000+25000-12000-7000</f>
        <v>31000</v>
      </c>
      <c r="R12" s="49" t="s">
        <v>78</v>
      </c>
      <c r="S12" s="36"/>
      <c r="V12" t="s">
        <v>57</v>
      </c>
      <c r="X12" s="4">
        <v>3750</v>
      </c>
      <c r="Y12" s="4"/>
    </row>
    <row r="13" spans="2:29" ht="15.75" x14ac:dyDescent="0.25">
      <c r="B13" s="2" t="s">
        <v>7</v>
      </c>
      <c r="I13" s="19" t="s">
        <v>49</v>
      </c>
      <c r="J13" s="19" t="s">
        <v>50</v>
      </c>
      <c r="K13" s="19" t="s">
        <v>17</v>
      </c>
      <c r="L13" s="20">
        <v>13000</v>
      </c>
      <c r="P13" s="45" t="s">
        <v>19</v>
      </c>
      <c r="Q13" s="35">
        <v>85000</v>
      </c>
      <c r="R13" s="49" t="s">
        <v>58</v>
      </c>
      <c r="S13" s="36"/>
      <c r="V13" t="s">
        <v>61</v>
      </c>
      <c r="X13" s="4">
        <v>3500</v>
      </c>
      <c r="Y13" s="4"/>
    </row>
    <row r="14" spans="2:29" ht="19.5" thickBot="1" x14ac:dyDescent="0.3">
      <c r="B14" s="3" t="s">
        <v>8</v>
      </c>
      <c r="P14" s="46" t="s">
        <v>24</v>
      </c>
      <c r="Q14" s="47">
        <v>17500</v>
      </c>
      <c r="R14" s="53" t="s">
        <v>75</v>
      </c>
      <c r="S14" s="48"/>
      <c r="X14" s="4"/>
      <c r="Y14" s="4">
        <f>X13+X12</f>
        <v>7250</v>
      </c>
    </row>
    <row r="15" spans="2:29" ht="19.5" thickBot="1" x14ac:dyDescent="0.3">
      <c r="B15" s="3" t="s">
        <v>9</v>
      </c>
      <c r="I15" t="s">
        <v>36</v>
      </c>
      <c r="P15" s="55" t="s">
        <v>82</v>
      </c>
      <c r="Q15" s="56"/>
      <c r="R15" s="57" t="s">
        <v>83</v>
      </c>
      <c r="S15" s="58"/>
    </row>
    <row r="16" spans="2:29" ht="16.5" thickBot="1" x14ac:dyDescent="0.3">
      <c r="D16" s="2"/>
      <c r="I16" s="5" t="s">
        <v>13</v>
      </c>
      <c r="J16" s="5" t="s">
        <v>14</v>
      </c>
      <c r="K16" s="5" t="s">
        <v>16</v>
      </c>
      <c r="L16" s="5" t="s">
        <v>18</v>
      </c>
      <c r="P16" s="5" t="s">
        <v>59</v>
      </c>
      <c r="V16" s="5" t="s">
        <v>73</v>
      </c>
      <c r="Y16" s="51">
        <f>Y9-Y14</f>
        <v>4750</v>
      </c>
    </row>
    <row r="17" spans="4:26" x14ac:dyDescent="0.25">
      <c r="I17" s="21" t="s">
        <v>37</v>
      </c>
      <c r="J17" s="21" t="s">
        <v>38</v>
      </c>
      <c r="K17" s="21" t="s">
        <v>42</v>
      </c>
      <c r="L17" s="22">
        <v>7000</v>
      </c>
      <c r="P17" t="s">
        <v>33</v>
      </c>
    </row>
    <row r="18" spans="4:26" x14ac:dyDescent="0.25">
      <c r="I18" s="23" t="s">
        <v>29</v>
      </c>
      <c r="J18" s="23" t="s">
        <v>15</v>
      </c>
      <c r="K18" s="23" t="s">
        <v>41</v>
      </c>
      <c r="L18" s="25">
        <v>7000</v>
      </c>
      <c r="P18" t="s">
        <v>37</v>
      </c>
    </row>
    <row r="19" spans="4:26" x14ac:dyDescent="0.25">
      <c r="P19" t="s">
        <v>63</v>
      </c>
    </row>
    <row r="20" spans="4:26" x14ac:dyDescent="0.25">
      <c r="V20" s="5" t="s">
        <v>74</v>
      </c>
    </row>
    <row r="21" spans="4:26" x14ac:dyDescent="0.25">
      <c r="P21" s="5" t="s">
        <v>64</v>
      </c>
    </row>
    <row r="22" spans="4:26" x14ac:dyDescent="0.25">
      <c r="D22" s="5" t="s">
        <v>21</v>
      </c>
      <c r="I22" t="s">
        <v>31</v>
      </c>
      <c r="V22" s="5" t="s">
        <v>65</v>
      </c>
    </row>
    <row r="23" spans="4:26" x14ac:dyDescent="0.25">
      <c r="D23" s="5" t="s">
        <v>13</v>
      </c>
      <c r="E23" s="5" t="s">
        <v>14</v>
      </c>
      <c r="F23" s="5" t="s">
        <v>16</v>
      </c>
      <c r="G23" s="5" t="s">
        <v>18</v>
      </c>
      <c r="I23" t="s">
        <v>32</v>
      </c>
      <c r="P23" t="s">
        <v>58</v>
      </c>
      <c r="V23" t="s">
        <v>76</v>
      </c>
      <c r="Z23" s="4">
        <v>17500</v>
      </c>
    </row>
    <row r="24" spans="4:26" x14ac:dyDescent="0.25">
      <c r="D24" s="9" t="s">
        <v>12</v>
      </c>
      <c r="E24" s="9" t="s">
        <v>15</v>
      </c>
      <c r="F24" s="9" t="s">
        <v>17</v>
      </c>
      <c r="G24" s="11">
        <v>85000</v>
      </c>
      <c r="H24" t="s">
        <v>27</v>
      </c>
      <c r="I24" t="s">
        <v>35</v>
      </c>
      <c r="P24" t="s">
        <v>65</v>
      </c>
    </row>
    <row r="25" spans="4:26" x14ac:dyDescent="0.25">
      <c r="D25" s="26" t="s">
        <v>19</v>
      </c>
      <c r="E25" s="26" t="s">
        <v>20</v>
      </c>
      <c r="F25" s="26" t="s">
        <v>17</v>
      </c>
      <c r="G25" s="27">
        <v>85000</v>
      </c>
      <c r="H25" t="s">
        <v>27</v>
      </c>
      <c r="I25" s="5" t="s">
        <v>13</v>
      </c>
      <c r="J25" s="5" t="s">
        <v>14</v>
      </c>
      <c r="K25" s="5" t="s">
        <v>16</v>
      </c>
      <c r="L25" s="5" t="s">
        <v>18</v>
      </c>
      <c r="P25" t="s">
        <v>66</v>
      </c>
      <c r="V25" s="5" t="s">
        <v>77</v>
      </c>
    </row>
    <row r="26" spans="4:26" x14ac:dyDescent="0.25">
      <c r="I26" s="16" t="s">
        <v>33</v>
      </c>
      <c r="J26" s="16" t="s">
        <v>34</v>
      </c>
      <c r="K26" s="16" t="s">
        <v>17</v>
      </c>
      <c r="L26" s="18">
        <v>18000</v>
      </c>
      <c r="V26" t="s">
        <v>12</v>
      </c>
      <c r="Y26" s="4">
        <v>67000</v>
      </c>
    </row>
    <row r="27" spans="4:26" x14ac:dyDescent="0.25">
      <c r="D27" t="s">
        <v>22</v>
      </c>
      <c r="I27" s="9" t="s">
        <v>12</v>
      </c>
      <c r="J27" s="9" t="s">
        <v>15</v>
      </c>
      <c r="K27" s="9" t="s">
        <v>17</v>
      </c>
      <c r="L27" s="11">
        <v>18000</v>
      </c>
      <c r="P27" t="s">
        <v>20</v>
      </c>
      <c r="V27" t="s">
        <v>79</v>
      </c>
      <c r="Y27" s="4">
        <v>31000</v>
      </c>
    </row>
    <row r="28" spans="4:26" ht="17.25" x14ac:dyDescent="0.4">
      <c r="D28" s="5" t="s">
        <v>13</v>
      </c>
      <c r="E28" s="5" t="s">
        <v>14</v>
      </c>
      <c r="F28" s="5" t="s">
        <v>16</v>
      </c>
      <c r="G28" s="5" t="s">
        <v>18</v>
      </c>
      <c r="P28" t="s">
        <v>67</v>
      </c>
      <c r="V28" t="s">
        <v>62</v>
      </c>
      <c r="Y28" s="54">
        <v>13000</v>
      </c>
      <c r="Z28" s="50">
        <f>SUM(Y26:Y28)</f>
        <v>111000</v>
      </c>
    </row>
    <row r="29" spans="4:26" ht="15.75" thickBot="1" x14ac:dyDescent="0.3">
      <c r="D29" s="9" t="s">
        <v>12</v>
      </c>
      <c r="E29" s="9" t="s">
        <v>15</v>
      </c>
      <c r="F29" s="9" t="s">
        <v>23</v>
      </c>
      <c r="G29" s="11">
        <v>17500</v>
      </c>
      <c r="H29" t="s">
        <v>28</v>
      </c>
      <c r="I29" t="s">
        <v>36</v>
      </c>
      <c r="P29" t="s">
        <v>68</v>
      </c>
    </row>
    <row r="30" spans="4:26" ht="15.75" thickBot="1" x14ac:dyDescent="0.3">
      <c r="D30" s="28" t="s">
        <v>24</v>
      </c>
      <c r="E30" s="28" t="s">
        <v>15</v>
      </c>
      <c r="F30" s="28" t="s">
        <v>25</v>
      </c>
      <c r="G30" s="29">
        <v>17500</v>
      </c>
      <c r="H30" t="s">
        <v>27</v>
      </c>
      <c r="I30" s="5" t="s">
        <v>13</v>
      </c>
      <c r="J30" s="5" t="s">
        <v>14</v>
      </c>
      <c r="K30" s="5" t="s">
        <v>16</v>
      </c>
      <c r="L30" s="5" t="s">
        <v>18</v>
      </c>
      <c r="V30" s="5" t="s">
        <v>80</v>
      </c>
      <c r="W30" s="5"/>
      <c r="X30" s="5"/>
      <c r="Y30" s="5"/>
      <c r="Z30" s="60">
        <f>Z28+Z23</f>
        <v>128500</v>
      </c>
    </row>
    <row r="31" spans="4:26" x14ac:dyDescent="0.25">
      <c r="I31" s="21" t="s">
        <v>37</v>
      </c>
      <c r="J31" s="21" t="s">
        <v>38</v>
      </c>
      <c r="K31" s="21" t="s">
        <v>17</v>
      </c>
      <c r="L31" s="22">
        <v>12000</v>
      </c>
    </row>
    <row r="32" spans="4:26" x14ac:dyDescent="0.25">
      <c r="D32" t="s">
        <v>26</v>
      </c>
      <c r="I32" s="23" t="s">
        <v>29</v>
      </c>
      <c r="J32" s="23" t="s">
        <v>15</v>
      </c>
      <c r="K32" s="23" t="s">
        <v>39</v>
      </c>
      <c r="L32" s="24">
        <v>12000</v>
      </c>
      <c r="V32" t="s">
        <v>81</v>
      </c>
    </row>
    <row r="33" spans="4:26" x14ac:dyDescent="0.25">
      <c r="D33" s="5" t="s">
        <v>13</v>
      </c>
      <c r="E33" s="5" t="s">
        <v>14</v>
      </c>
      <c r="F33" s="5" t="s">
        <v>16</v>
      </c>
      <c r="G33" s="5" t="s">
        <v>18</v>
      </c>
      <c r="V33" t="s">
        <v>20</v>
      </c>
    </row>
    <row r="34" spans="4:26" x14ac:dyDescent="0.25">
      <c r="D34" s="23" t="s">
        <v>29</v>
      </c>
      <c r="E34" s="23" t="s">
        <v>30</v>
      </c>
      <c r="F34" s="23" t="s">
        <v>17</v>
      </c>
      <c r="G34" s="24">
        <v>25000</v>
      </c>
      <c r="I34" t="s">
        <v>40</v>
      </c>
      <c r="V34" t="s">
        <v>19</v>
      </c>
      <c r="Y34">
        <v>85000</v>
      </c>
    </row>
    <row r="35" spans="4:26" x14ac:dyDescent="0.25">
      <c r="D35" s="9" t="s">
        <v>12</v>
      </c>
      <c r="E35" s="9" t="s">
        <v>15</v>
      </c>
      <c r="F35" s="9" t="s">
        <v>23</v>
      </c>
      <c r="G35" s="11">
        <v>25000</v>
      </c>
      <c r="I35" s="5" t="s">
        <v>13</v>
      </c>
      <c r="J35" s="5" t="s">
        <v>14</v>
      </c>
      <c r="K35" s="5" t="s">
        <v>16</v>
      </c>
      <c r="L35" s="5" t="s">
        <v>18</v>
      </c>
      <c r="V35" t="s">
        <v>82</v>
      </c>
      <c r="Y35" s="50">
        <f>Y16</f>
        <v>4750</v>
      </c>
      <c r="Z35" s="50">
        <f>Y35+Y34</f>
        <v>89750</v>
      </c>
    </row>
    <row r="36" spans="4:26" x14ac:dyDescent="0.25">
      <c r="I36" s="9" t="s">
        <v>12</v>
      </c>
      <c r="J36" s="9" t="s">
        <v>15</v>
      </c>
      <c r="K36" s="9" t="s">
        <v>41</v>
      </c>
      <c r="L36" s="11">
        <v>25000</v>
      </c>
    </row>
    <row r="37" spans="4:26" x14ac:dyDescent="0.25">
      <c r="I37" s="23" t="s">
        <v>29</v>
      </c>
      <c r="J37" s="23" t="s">
        <v>15</v>
      </c>
      <c r="K37" s="23" t="s">
        <v>42</v>
      </c>
      <c r="L37" s="25">
        <v>25000</v>
      </c>
      <c r="V37" t="s">
        <v>84</v>
      </c>
      <c r="Z37" s="6">
        <v>35000</v>
      </c>
    </row>
    <row r="39" spans="4:26" x14ac:dyDescent="0.25">
      <c r="V39" t="s">
        <v>87</v>
      </c>
    </row>
    <row r="40" spans="4:26" x14ac:dyDescent="0.25">
      <c r="V40" t="s">
        <v>88</v>
      </c>
      <c r="Z40" s="6">
        <v>3750</v>
      </c>
    </row>
    <row r="41" spans="4:26" ht="15.75" thickBot="1" x14ac:dyDescent="0.3"/>
    <row r="42" spans="4:26" ht="15.75" thickBot="1" x14ac:dyDescent="0.3">
      <c r="V42" s="5" t="s">
        <v>89</v>
      </c>
      <c r="W42" s="5"/>
      <c r="X42" s="5"/>
      <c r="Y42" s="5"/>
      <c r="Z42" s="60">
        <f>Z40+Z37+Z35</f>
        <v>128500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D0D0D-0D3D-42C9-9F59-2895916C1959}">
  <dimension ref="B2:B15"/>
  <sheetViews>
    <sheetView workbookViewId="0">
      <selection activeCell="E11" sqref="E11"/>
    </sheetView>
  </sheetViews>
  <sheetFormatPr defaultColWidth="8.5703125" defaultRowHeight="15" x14ac:dyDescent="0.25"/>
  <cols>
    <col min="1" max="1" width="29.140625" customWidth="1"/>
    <col min="2" max="2" width="80.85546875" bestFit="1" customWidth="1"/>
  </cols>
  <sheetData>
    <row r="2" spans="2:2" ht="47.25" x14ac:dyDescent="0.25">
      <c r="B2" s="1" t="s">
        <v>10</v>
      </c>
    </row>
    <row r="3" spans="2:2" ht="15.75" x14ac:dyDescent="0.25">
      <c r="B3" s="2"/>
    </row>
    <row r="4" spans="2:2" ht="34.5" x14ac:dyDescent="0.25">
      <c r="B4" s="3" t="s">
        <v>11</v>
      </c>
    </row>
    <row r="5" spans="2:2" ht="18.75" x14ac:dyDescent="0.25">
      <c r="B5" s="3" t="s">
        <v>0</v>
      </c>
    </row>
    <row r="6" spans="2:2" ht="50.25" x14ac:dyDescent="0.25">
      <c r="B6" s="3" t="s">
        <v>1</v>
      </c>
    </row>
    <row r="7" spans="2:2" ht="18.75" x14ac:dyDescent="0.25">
      <c r="B7" s="3" t="s">
        <v>2</v>
      </c>
    </row>
    <row r="8" spans="2:2" ht="18.75" x14ac:dyDescent="0.25">
      <c r="B8" s="3" t="s">
        <v>3</v>
      </c>
    </row>
    <row r="9" spans="2:2" ht="37.5" x14ac:dyDescent="0.25">
      <c r="B9" s="3" t="s">
        <v>4</v>
      </c>
    </row>
    <row r="10" spans="2:2" ht="34.5" x14ac:dyDescent="0.25">
      <c r="B10" s="3" t="s">
        <v>5</v>
      </c>
    </row>
    <row r="11" spans="2:2" ht="18.75" x14ac:dyDescent="0.25">
      <c r="B11" s="3" t="s">
        <v>6</v>
      </c>
    </row>
    <row r="12" spans="2:2" ht="15.75" x14ac:dyDescent="0.25">
      <c r="B12" s="2"/>
    </row>
    <row r="13" spans="2:2" ht="15.75" x14ac:dyDescent="0.25">
      <c r="B13" s="2" t="s">
        <v>7</v>
      </c>
    </row>
    <row r="14" spans="2:2" ht="34.5" x14ac:dyDescent="0.25">
      <c r="B14" s="3" t="s">
        <v>8</v>
      </c>
    </row>
    <row r="15" spans="2:2" ht="18.75" x14ac:dyDescent="0.25">
      <c r="B15" s="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 (2)</vt:lpstr>
      <vt:lpstr>Sheet1</vt:lpstr>
      <vt:lpstr>Sheet2</vt:lpstr>
    </vt:vector>
  </TitlesOfParts>
  <Company>Primark Stores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Brennan</dc:creator>
  <cp:lastModifiedBy>Philip Brennan</cp:lastModifiedBy>
  <dcterms:created xsi:type="dcterms:W3CDTF">2020-06-18T19:30:52Z</dcterms:created>
  <dcterms:modified xsi:type="dcterms:W3CDTF">2021-06-17T21:00:40Z</dcterms:modified>
</cp:coreProperties>
</file>